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R\data\source\"/>
    </mc:Choice>
  </mc:AlternateContent>
  <xr:revisionPtr revIDLastSave="0" documentId="13_ncr:1_{39A37E15-BDCD-481F-8EA6-C8F3249EB07B}"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twin_studies" sheetId="22" r:id="rId3"/>
    <sheet name="country_info" sheetId="14" r:id="rId4"/>
    <sheet name="wage_info" sheetId="21" r:id="rId5"/>
    <sheet name="study_list" sheetId="18" r:id="rId6"/>
    <sheet name="impact_factors" sheetId="20" r:id="rId7"/>
    <sheet name="Calculations" sheetId="12" r:id="rId8"/>
    <sheet name="legend" sheetId="7" r:id="rId9"/>
  </sheets>
  <definedNames>
    <definedName name="_xlnm._FilterDatabase" localSheetId="3" hidden="1">country_info!$A$1:$K$124</definedName>
    <definedName name="_xlnm._FilterDatabase" localSheetId="0" hidden="1">data_set!$A$1:$CQ$1755</definedName>
    <definedName name="ExternalData_1" localSheetId="6"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9" i="22" l="1"/>
  <c r="V8" i="22"/>
  <c r="V7" i="22"/>
  <c r="V6" i="22"/>
  <c r="K118" i="18" a="1"/>
  <c r="K118" i="18" s="1"/>
  <c r="K119" i="18" a="1"/>
  <c r="K119" i="18" s="1"/>
  <c r="K120" i="18" a="1"/>
  <c r="K120" i="18" s="1"/>
  <c r="K121" i="18" a="1"/>
  <c r="K121" i="18" s="1"/>
  <c r="K122" i="18" a="1"/>
  <c r="K122" i="18" s="1"/>
  <c r="K123" i="18" a="1"/>
  <c r="K123" i="18" s="1"/>
  <c r="K124" i="18" a="1"/>
  <c r="K124" i="18" s="1"/>
  <c r="K125" i="18" a="1"/>
  <c r="K125" i="18" s="1"/>
  <c r="K126" i="18" a="1"/>
  <c r="K126" i="18" s="1"/>
  <c r="K127" i="18" a="1"/>
  <c r="K127" i="18" s="1"/>
  <c r="K128" i="18" a="1"/>
  <c r="K128" i="18" s="1"/>
  <c r="K129" i="18" a="1"/>
  <c r="K129" i="18" s="1"/>
  <c r="K130" i="18" a="1"/>
  <c r="K130" i="18" s="1"/>
  <c r="K131" i="18" a="1"/>
  <c r="K131" i="18" s="1"/>
  <c r="K132" i="18" a="1"/>
  <c r="K132" i="18" s="1"/>
  <c r="K133" i="18" a="1"/>
  <c r="K133" i="18" s="1"/>
  <c r="K134" i="18" a="1"/>
  <c r="K134" i="18" s="1"/>
  <c r="K117" i="18" a="1"/>
  <c r="K117" i="18" s="1"/>
  <c r="J118" i="18"/>
  <c r="J119" i="18"/>
  <c r="J120" i="18"/>
  <c r="J121" i="18"/>
  <c r="J122" i="18"/>
  <c r="J123" i="18"/>
  <c r="J124" i="18"/>
  <c r="J125" i="18"/>
  <c r="J126" i="18"/>
  <c r="J127" i="18"/>
  <c r="J128" i="18"/>
  <c r="J129" i="18"/>
  <c r="J130" i="18"/>
  <c r="J131" i="18"/>
  <c r="J132" i="18"/>
  <c r="J133" i="18"/>
  <c r="J134" i="18"/>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2" i="18"/>
  <c r="X5" i="22" l="1"/>
  <c r="V5" i="22"/>
  <c r="U5" i="22"/>
  <c r="I5" i="22"/>
  <c r="J5" i="22" s="1"/>
  <c r="K5" i="22" s="1"/>
  <c r="F5" i="22"/>
  <c r="E5" i="22"/>
  <c r="H5" i="22" s="1"/>
  <c r="X4" i="22"/>
  <c r="V4" i="22"/>
  <c r="U4" i="22"/>
  <c r="I4" i="22" s="1"/>
  <c r="J4" i="22" s="1"/>
  <c r="K4" i="22" s="1"/>
  <c r="F4" i="22"/>
  <c r="E4" i="22"/>
  <c r="H4" i="22" s="1"/>
  <c r="X3" i="22"/>
  <c r="V3" i="22"/>
  <c r="U3" i="22"/>
  <c r="F3" i="22"/>
  <c r="I3" i="22" s="1"/>
  <c r="J3" i="22" s="1"/>
  <c r="K3" i="22" s="1"/>
  <c r="E3" i="22"/>
  <c r="G3" i="22" s="1"/>
  <c r="X2" i="22"/>
  <c r="V2" i="22"/>
  <c r="U2" i="22"/>
  <c r="I2" i="22"/>
  <c r="J2" i="22" s="1"/>
  <c r="K2" i="22" s="1"/>
  <c r="H2" i="22"/>
  <c r="G2" i="22"/>
  <c r="F2" i="22"/>
  <c r="E2" i="22"/>
  <c r="C76" i="13"/>
  <c r="C68" i="13"/>
  <c r="G5" i="22" l="1"/>
  <c r="H3" i="22"/>
  <c r="G4" i="22"/>
  <c r="F369" i="10"/>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5" i="13"/>
  <c r="C94" i="13"/>
  <c r="C91" i="13"/>
  <c r="C90" i="13"/>
  <c r="C89" i="13"/>
  <c r="C88" i="13"/>
  <c r="C87" i="13"/>
  <c r="C86" i="13"/>
  <c r="C85" i="13"/>
  <c r="C84" i="13"/>
  <c r="C83" i="13"/>
  <c r="C82" i="13"/>
  <c r="C81" i="13"/>
  <c r="C80" i="13"/>
  <c r="C79" i="13"/>
  <c r="C78" i="13"/>
  <c r="C77" i="13"/>
  <c r="C71" i="13"/>
  <c r="C75" i="13"/>
  <c r="C74" i="13"/>
  <c r="C73" i="13"/>
  <c r="C72" i="13"/>
  <c r="C70" i="13"/>
  <c r="C67"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V1523" i="10"/>
  <c r="H1523" i="10"/>
  <c r="G1523" i="10"/>
  <c r="AR1522" i="10"/>
  <c r="AM1522" i="10"/>
  <c r="V1522" i="10"/>
  <c r="H1522" i="10"/>
  <c r="G1522" i="10"/>
  <c r="AR1521" i="10"/>
  <c r="AM1521" i="10"/>
  <c r="V1521" i="10"/>
  <c r="H1521" i="10"/>
  <c r="G1521" i="10"/>
  <c r="AR1520" i="10"/>
  <c r="AM1520" i="10"/>
  <c r="V1520" i="10"/>
  <c r="H1520" i="10"/>
  <c r="G1520" i="10"/>
  <c r="AR1519" i="10"/>
  <c r="AP1519" i="10"/>
  <c r="AM1519" i="10"/>
  <c r="V1519" i="10"/>
  <c r="H1519" i="10"/>
  <c r="G1519" i="10"/>
  <c r="AR1518" i="10"/>
  <c r="AP1518" i="10"/>
  <c r="AM1518" i="10"/>
  <c r="V1518" i="10"/>
  <c r="H1518" i="10"/>
  <c r="G1518" i="10"/>
  <c r="AR1517" i="10"/>
  <c r="AP1517" i="10"/>
  <c r="AM1517" i="10"/>
  <c r="V1517" i="10"/>
  <c r="H1517" i="10"/>
  <c r="G1517" i="10"/>
  <c r="AR1516" i="10"/>
  <c r="AP1516" i="10"/>
  <c r="AM1516" i="10"/>
  <c r="V1516" i="10"/>
  <c r="H1516" i="10"/>
  <c r="G1516" i="10"/>
  <c r="AR1515" i="10"/>
  <c r="AP1515" i="10"/>
  <c r="AM1515" i="10"/>
  <c r="V1515" i="10"/>
  <c r="H1515" i="10"/>
  <c r="G1515" i="10"/>
  <c r="AR1514" i="10"/>
  <c r="AP1514" i="10"/>
  <c r="AM1514" i="10"/>
  <c r="V1514" i="10"/>
  <c r="H1514" i="10"/>
  <c r="G1514" i="10"/>
  <c r="AR1513" i="10"/>
  <c r="AP1513" i="10"/>
  <c r="AM1513" i="10"/>
  <c r="V1513" i="10"/>
  <c r="H1513" i="10"/>
  <c r="G1513" i="10"/>
  <c r="AR1512" i="10"/>
  <c r="AP1512" i="10"/>
  <c r="AM1512" i="10"/>
  <c r="V1512" i="10"/>
  <c r="H1512" i="10"/>
  <c r="G1512" i="10"/>
  <c r="AP1511" i="10"/>
  <c r="AM1511" i="10"/>
  <c r="V1511" i="10"/>
  <c r="H1511" i="10"/>
  <c r="G1511" i="10"/>
  <c r="AP1510" i="10"/>
  <c r="AM1510" i="10"/>
  <c r="V1510" i="10"/>
  <c r="H1510" i="10"/>
  <c r="G1510" i="10"/>
  <c r="AP1509" i="10"/>
  <c r="AM1509" i="10"/>
  <c r="V1509" i="10"/>
  <c r="H1509" i="10"/>
  <c r="G1509" i="10"/>
  <c r="AP1508" i="10"/>
  <c r="AM1508" i="10"/>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V1402" i="10"/>
  <c r="H1402" i="10"/>
  <c r="G1402" i="10"/>
  <c r="AW1401" i="10"/>
  <c r="AR1401" i="10"/>
  <c r="AO1401" i="10"/>
  <c r="AM1401" i="10"/>
  <c r="V1401" i="10"/>
  <c r="H1401" i="10"/>
  <c r="G1401" i="10"/>
  <c r="AW1400" i="10"/>
  <c r="AR1400" i="10"/>
  <c r="AO1400" i="10"/>
  <c r="AM1400" i="10"/>
  <c r="V1400" i="10"/>
  <c r="H1400" i="10"/>
  <c r="G1400" i="10"/>
  <c r="AW1399" i="10"/>
  <c r="AR1399" i="10"/>
  <c r="AO1399" i="10"/>
  <c r="AM1399" i="10"/>
  <c r="V1399" i="10"/>
  <c r="I1399" i="10"/>
  <c r="J1399" i="10" s="1"/>
  <c r="K1399" i="10" s="1"/>
  <c r="H1399" i="10"/>
  <c r="G1399" i="10"/>
  <c r="AW1398" i="10"/>
  <c r="AR1398" i="10"/>
  <c r="AO1398" i="10"/>
  <c r="AM1398" i="10"/>
  <c r="V1398" i="10"/>
  <c r="H1398" i="10"/>
  <c r="G1398" i="10"/>
  <c r="AW1397" i="10"/>
  <c r="AR1397" i="10"/>
  <c r="AO1397" i="10"/>
  <c r="AM1397" i="10"/>
  <c r="V1397" i="10"/>
  <c r="H1397" i="10"/>
  <c r="G1397" i="10"/>
  <c r="AW1396" i="10"/>
  <c r="AR1396" i="10"/>
  <c r="AO1396" i="10"/>
  <c r="AM1396" i="10"/>
  <c r="V1396" i="10"/>
  <c r="I1396" i="10"/>
  <c r="J1396" i="10" s="1"/>
  <c r="K1396" i="10" s="1"/>
  <c r="H1396" i="10"/>
  <c r="G1396" i="10"/>
  <c r="AW1395" i="10"/>
  <c r="AR1395" i="10"/>
  <c r="AO1395" i="10"/>
  <c r="AM1395" i="10"/>
  <c r="V1395" i="10"/>
  <c r="H1395" i="10"/>
  <c r="G1395" i="10"/>
  <c r="AW1394" i="10"/>
  <c r="AR1394" i="10"/>
  <c r="AO1394" i="10"/>
  <c r="AM1394" i="10"/>
  <c r="V1394" i="10"/>
  <c r="H1394" i="10"/>
  <c r="G1394" i="10"/>
  <c r="AW1393" i="10"/>
  <c r="AR1393" i="10"/>
  <c r="AO1393" i="10"/>
  <c r="AM1393" i="10"/>
  <c r="V1393" i="10"/>
  <c r="H1393" i="10"/>
  <c r="G1393" i="10"/>
  <c r="AW1392" i="10"/>
  <c r="AR1392" i="10"/>
  <c r="AO1392" i="10"/>
  <c r="AM1392" i="10"/>
  <c r="V1392" i="10"/>
  <c r="H1392" i="10"/>
  <c r="G1392" i="10"/>
  <c r="AW1391" i="10"/>
  <c r="AR1391" i="10"/>
  <c r="AO1391" i="10"/>
  <c r="AM1391" i="10"/>
  <c r="V1391" i="10"/>
  <c r="I1391" i="10"/>
  <c r="J1391" i="10" s="1"/>
  <c r="K1391" i="10" s="1"/>
  <c r="H1391" i="10"/>
  <c r="G1391" i="10"/>
  <c r="AW1390" i="10"/>
  <c r="AR1390" i="10"/>
  <c r="AO1390" i="10"/>
  <c r="AM1390" i="10"/>
  <c r="V1390" i="10"/>
  <c r="H1390" i="10"/>
  <c r="G1390" i="10"/>
  <c r="AW1389" i="10"/>
  <c r="AR1389" i="10"/>
  <c r="AO1389" i="10"/>
  <c r="AM1389" i="10"/>
  <c r="V1389" i="10"/>
  <c r="H1389" i="10"/>
  <c r="G1389" i="10"/>
  <c r="AW1388" i="10"/>
  <c r="AR1388" i="10"/>
  <c r="AO1388" i="10"/>
  <c r="AM1388" i="10"/>
  <c r="V1388" i="10"/>
  <c r="I1388" i="10"/>
  <c r="J1388" i="10" s="1"/>
  <c r="K1388" i="10" s="1"/>
  <c r="H1388" i="10"/>
  <c r="G1388" i="10"/>
  <c r="AW1387" i="10"/>
  <c r="AR1387" i="10"/>
  <c r="AO1387" i="10"/>
  <c r="AN1387" i="10"/>
  <c r="V1387" i="10"/>
  <c r="H1387" i="10"/>
  <c r="G1387" i="10"/>
  <c r="AW1386" i="10"/>
  <c r="AR1386" i="10"/>
  <c r="AO1386" i="10"/>
  <c r="AN1386" i="10"/>
  <c r="V1386" i="10"/>
  <c r="H1386" i="10"/>
  <c r="G1386" i="10"/>
  <c r="AW1385" i="10"/>
  <c r="AR1385" i="10"/>
  <c r="AO1385" i="10"/>
  <c r="AN1385" i="10"/>
  <c r="V1385" i="10"/>
  <c r="H1385" i="10"/>
  <c r="G1385" i="10"/>
  <c r="AW1384" i="10"/>
  <c r="AR1384" i="10"/>
  <c r="AO1384" i="10"/>
  <c r="AN1384" i="10"/>
  <c r="V1384" i="10"/>
  <c r="H1384" i="10"/>
  <c r="G1384" i="10"/>
  <c r="AW1383" i="10"/>
  <c r="AR1383" i="10"/>
  <c r="AO1383" i="10"/>
  <c r="AN1383" i="10"/>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V1349" i="10"/>
  <c r="H1349" i="10"/>
  <c r="G1349" i="10"/>
  <c r="AN1348" i="10"/>
  <c r="V1348" i="10"/>
  <c r="I1348" i="10"/>
  <c r="J1348" i="10" s="1"/>
  <c r="K1348" i="10" s="1"/>
  <c r="H1348" i="10"/>
  <c r="G1348" i="10"/>
  <c r="AN1347" i="10"/>
  <c r="V1347" i="10"/>
  <c r="H1347" i="10"/>
  <c r="G1347" i="10"/>
  <c r="AN1346" i="10"/>
  <c r="V1346" i="10"/>
  <c r="H1346" i="10"/>
  <c r="G1346" i="10"/>
  <c r="AN1345" i="10"/>
  <c r="V1345" i="10"/>
  <c r="H1345" i="10"/>
  <c r="G1345" i="10"/>
  <c r="AN1344" i="10"/>
  <c r="V1344" i="10"/>
  <c r="H1344" i="10"/>
  <c r="G1344" i="10"/>
  <c r="AN1343" i="10"/>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V614" i="10"/>
  <c r="H614" i="10"/>
  <c r="G614" i="10"/>
  <c r="AL613" i="10"/>
  <c r="V613" i="10"/>
  <c r="H613" i="10"/>
  <c r="G613" i="10"/>
  <c r="AL612" i="10"/>
  <c r="V612" i="10"/>
  <c r="H612" i="10"/>
  <c r="G612" i="10"/>
  <c r="AL611" i="10"/>
  <c r="V611" i="10"/>
  <c r="H611" i="10"/>
  <c r="G611" i="10"/>
  <c r="AL610" i="10"/>
  <c r="V610" i="10"/>
  <c r="H610" i="10"/>
  <c r="G610" i="10"/>
  <c r="AL609" i="10"/>
  <c r="V609" i="10"/>
  <c r="H609" i="10"/>
  <c r="G609" i="10"/>
  <c r="AL608" i="10"/>
  <c r="V608" i="10"/>
  <c r="H608" i="10"/>
  <c r="G608" i="10"/>
  <c r="AL607" i="10"/>
  <c r="V607" i="10"/>
  <c r="H607" i="10"/>
  <c r="G607" i="10"/>
  <c r="AL606" i="10"/>
  <c r="V606" i="10"/>
  <c r="H606" i="10"/>
  <c r="G606" i="10"/>
  <c r="AL605" i="10"/>
  <c r="V605" i="10"/>
  <c r="H605" i="10"/>
  <c r="G605" i="10"/>
  <c r="AL604" i="10"/>
  <c r="V604" i="10"/>
  <c r="H604" i="10"/>
  <c r="G604" i="10"/>
  <c r="AL603" i="10"/>
  <c r="V603" i="10"/>
  <c r="H603" i="10"/>
  <c r="G603" i="10"/>
  <c r="AL602" i="10"/>
  <c r="V602" i="10"/>
  <c r="H602" i="10"/>
  <c r="G602" i="10"/>
  <c r="AL601" i="10"/>
  <c r="V601" i="10"/>
  <c r="H601" i="10"/>
  <c r="G601" i="10"/>
  <c r="AL600" i="10"/>
  <c r="V600" i="10"/>
  <c r="H600" i="10"/>
  <c r="G600" i="10"/>
  <c r="AL599" i="10"/>
  <c r="V599" i="10"/>
  <c r="H599" i="10"/>
  <c r="G599" i="10"/>
  <c r="AL598" i="10"/>
  <c r="V598" i="10"/>
  <c r="H598" i="10"/>
  <c r="G598" i="10"/>
  <c r="AL597" i="10"/>
  <c r="V597" i="10"/>
  <c r="H597" i="10"/>
  <c r="G597" i="10"/>
  <c r="AL596" i="10"/>
  <c r="V596" i="10"/>
  <c r="H596" i="10"/>
  <c r="G596" i="10"/>
  <c r="AL595" i="10"/>
  <c r="V595" i="10"/>
  <c r="H595" i="10"/>
  <c r="G595" i="10"/>
  <c r="AL594" i="10"/>
  <c r="V594" i="10"/>
  <c r="H594" i="10"/>
  <c r="G594" i="10"/>
  <c r="AL593" i="10"/>
  <c r="V593" i="10"/>
  <c r="H593" i="10"/>
  <c r="G593" i="10"/>
  <c r="AL592" i="10"/>
  <c r="V592" i="10"/>
  <c r="H592" i="10"/>
  <c r="G592" i="10"/>
  <c r="AL591" i="10"/>
  <c r="V591" i="10"/>
  <c r="H591" i="10"/>
  <c r="G591" i="10"/>
  <c r="AL590" i="10"/>
  <c r="V590" i="10"/>
  <c r="H590" i="10"/>
  <c r="G590" i="10"/>
  <c r="AL589" i="10"/>
  <c r="V589" i="10"/>
  <c r="H589" i="10"/>
  <c r="G589" i="10"/>
  <c r="AL588" i="10"/>
  <c r="V588" i="10"/>
  <c r="H588" i="10"/>
  <c r="G588" i="10"/>
  <c r="AL587" i="10"/>
  <c r="V587" i="10"/>
  <c r="H587" i="10"/>
  <c r="G587" i="10"/>
  <c r="AL586" i="10"/>
  <c r="V586" i="10"/>
  <c r="H586" i="10"/>
  <c r="G586" i="10"/>
  <c r="AL585" i="10"/>
  <c r="V585" i="10"/>
  <c r="H585" i="10"/>
  <c r="G585" i="10"/>
  <c r="AL584" i="10"/>
  <c r="V584" i="10"/>
  <c r="H584" i="10"/>
  <c r="G584" i="10"/>
  <c r="AL583" i="10"/>
  <c r="V583" i="10"/>
  <c r="H583" i="10"/>
  <c r="G583" i="10"/>
  <c r="AL582" i="10"/>
  <c r="V582" i="10"/>
  <c r="H582" i="10"/>
  <c r="G582" i="10"/>
  <c r="AL581" i="10"/>
  <c r="V581" i="10"/>
  <c r="H581" i="10"/>
  <c r="G581" i="10"/>
  <c r="AL580" i="10"/>
  <c r="V580" i="10"/>
  <c r="H580" i="10"/>
  <c r="G580" i="10"/>
  <c r="AL579" i="10"/>
  <c r="V579" i="10"/>
  <c r="H579" i="10"/>
  <c r="G579" i="10"/>
  <c r="AL578" i="10"/>
  <c r="V578" i="10"/>
  <c r="H578" i="10"/>
  <c r="G578" i="10"/>
  <c r="AL577" i="10"/>
  <c r="V577" i="10"/>
  <c r="H577" i="10"/>
  <c r="G577" i="10"/>
  <c r="AL576" i="10"/>
  <c r="V576" i="10"/>
  <c r="H576" i="10"/>
  <c r="G576" i="10"/>
  <c r="AL575" i="10"/>
  <c r="V575" i="10"/>
  <c r="H575" i="10"/>
  <c r="G575" i="10"/>
  <c r="AL574" i="10"/>
  <c r="V574" i="10"/>
  <c r="H574" i="10"/>
  <c r="G574" i="10"/>
  <c r="AL573" i="10"/>
  <c r="V573" i="10"/>
  <c r="H573" i="10"/>
  <c r="G573" i="10"/>
  <c r="AL572" i="10"/>
  <c r="V572" i="10"/>
  <c r="H572" i="10"/>
  <c r="G572" i="10"/>
  <c r="AL571" i="10"/>
  <c r="V571" i="10"/>
  <c r="H571" i="10"/>
  <c r="G571" i="10"/>
  <c r="AL570" i="10"/>
  <c r="V570" i="10"/>
  <c r="H570" i="10"/>
  <c r="G570" i="10"/>
  <c r="AL569" i="10"/>
  <c r="V569" i="10"/>
  <c r="H569" i="10"/>
  <c r="G569" i="10"/>
  <c r="AL568" i="10"/>
  <c r="V568" i="10"/>
  <c r="H568" i="10"/>
  <c r="G568" i="10"/>
  <c r="AL567" i="10"/>
  <c r="V567" i="10"/>
  <c r="H567" i="10"/>
  <c r="G567" i="10"/>
  <c r="AL566" i="10"/>
  <c r="V566" i="10"/>
  <c r="H566" i="10"/>
  <c r="G566" i="10"/>
  <c r="AL565" i="10"/>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V460" i="10"/>
  <c r="AS460" i="10"/>
  <c r="AQ460" i="10"/>
  <c r="V460" i="10"/>
  <c r="E460" i="10"/>
  <c r="H460" i="10" s="1"/>
  <c r="BV459" i="10"/>
  <c r="AS459" i="10"/>
  <c r="AQ459" i="10"/>
  <c r="V459" i="10"/>
  <c r="E459" i="10"/>
  <c r="H459" i="10" s="1"/>
  <c r="BV458" i="10"/>
  <c r="AS458" i="10"/>
  <c r="AQ458" i="10"/>
  <c r="V458" i="10"/>
  <c r="E458" i="10"/>
  <c r="G458" i="10" s="1"/>
  <c r="BV457" i="10"/>
  <c r="AS457" i="10"/>
  <c r="AQ457" i="10"/>
  <c r="V457" i="10"/>
  <c r="E457" i="10"/>
  <c r="G457" i="10" s="1"/>
  <c r="BV456" i="10"/>
  <c r="AS456" i="10"/>
  <c r="AQ456" i="10"/>
  <c r="V456" i="10"/>
  <c r="E456" i="10"/>
  <c r="G456" i="10" s="1"/>
  <c r="BV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K116" i="18" a="1"/>
  <c r="K116" i="18" s="1"/>
  <c r="K104" i="18" a="1"/>
  <c r="K104" i="18" s="1"/>
  <c r="K105" i="18" a="1"/>
  <c r="K105" i="18" s="1"/>
  <c r="K106" i="18" a="1"/>
  <c r="K106" i="18" s="1"/>
  <c r="K107" i="18" a="1"/>
  <c r="K107" i="18" s="1"/>
  <c r="K108" i="18" a="1"/>
  <c r="K108" i="18" s="1"/>
  <c r="K109" i="18" a="1"/>
  <c r="K109" i="18" s="1"/>
  <c r="K110" i="18" a="1"/>
  <c r="K110" i="18" s="1"/>
  <c r="K111" i="18" a="1"/>
  <c r="K111" i="18" s="1"/>
  <c r="K112" i="18" a="1"/>
  <c r="K112" i="18" s="1"/>
  <c r="K113" i="18" a="1"/>
  <c r="K113" i="18" s="1"/>
  <c r="K114" i="18" a="1"/>
  <c r="K114" i="18" s="1"/>
  <c r="K115" i="18" a="1"/>
  <c r="K115" i="18" s="1"/>
  <c r="AN1376" i="10" l="1"/>
  <c r="W1510" i="10"/>
  <c r="X1510" i="10" s="1"/>
  <c r="W1513" i="10"/>
  <c r="X1513" i="10" s="1"/>
  <c r="W1517" i="10"/>
  <c r="X1517" i="10" s="1"/>
  <c r="W566" i="10"/>
  <c r="X566" i="10" s="1"/>
  <c r="W568" i="10"/>
  <c r="X568" i="10" s="1"/>
  <c r="W570" i="10"/>
  <c r="X570" i="10" s="1"/>
  <c r="W572" i="10"/>
  <c r="X572" i="10" s="1"/>
  <c r="W574" i="10"/>
  <c r="X574" i="10" s="1"/>
  <c r="W576" i="10"/>
  <c r="X576" i="10" s="1"/>
  <c r="W578" i="10"/>
  <c r="X578" i="10" s="1"/>
  <c r="W580" i="10"/>
  <c r="X580" i="10" s="1"/>
  <c r="W582" i="10"/>
  <c r="X582" i="10" s="1"/>
  <c r="W584" i="10"/>
  <c r="X584" i="10" s="1"/>
  <c r="W586" i="10"/>
  <c r="X586" i="10" s="1"/>
  <c r="W588" i="10"/>
  <c r="X588" i="10" s="1"/>
  <c r="W590" i="10"/>
  <c r="X590" i="10" s="1"/>
  <c r="W592" i="10"/>
  <c r="X592" i="10" s="1"/>
  <c r="W594" i="10"/>
  <c r="X594" i="10" s="1"/>
  <c r="W596" i="10"/>
  <c r="X596" i="10" s="1"/>
  <c r="W598" i="10"/>
  <c r="X598" i="10" s="1"/>
  <c r="W600" i="10"/>
  <c r="X600" i="10" s="1"/>
  <c r="W602" i="10"/>
  <c r="X602" i="10" s="1"/>
  <c r="W604" i="10"/>
  <c r="X604" i="10" s="1"/>
  <c r="W606" i="10"/>
  <c r="X606" i="10" s="1"/>
  <c r="W608" i="10"/>
  <c r="X608" i="10" s="1"/>
  <c r="W610" i="10"/>
  <c r="X610" i="10" s="1"/>
  <c r="W612" i="10"/>
  <c r="X612" i="10" s="1"/>
  <c r="W614" i="10"/>
  <c r="X614" i="10" s="1"/>
  <c r="W1344" i="10"/>
  <c r="BM1344" i="10" s="1"/>
  <c r="W1346" i="10"/>
  <c r="BM1346" i="10" s="1"/>
  <c r="W1385" i="10"/>
  <c r="BM1385" i="10" s="1"/>
  <c r="W1395" i="10"/>
  <c r="BM1395" i="10" s="1"/>
  <c r="AM1376" i="10"/>
  <c r="W1523" i="10"/>
  <c r="X1523" i="10" s="1"/>
  <c r="W1348" i="10"/>
  <c r="BM1348" i="10" s="1"/>
  <c r="W1384" i="10"/>
  <c r="BM1384" i="10" s="1"/>
  <c r="W1394" i="10"/>
  <c r="BM1394" i="10" s="1"/>
  <c r="W1512" i="10"/>
  <c r="X1512" i="10" s="1"/>
  <c r="W1516" i="10"/>
  <c r="X1516" i="10" s="1"/>
  <c r="W1520" i="10"/>
  <c r="X1520" i="10" s="1"/>
  <c r="W1383" i="10"/>
  <c r="BM1383" i="10" s="1"/>
  <c r="W1393" i="10"/>
  <c r="BM1393" i="10" s="1"/>
  <c r="W1509" i="10"/>
  <c r="X1509" i="10" s="1"/>
  <c r="W1392" i="10"/>
  <c r="BM1392" i="10" s="1"/>
  <c r="W1402" i="10"/>
  <c r="BM1402" i="10" s="1"/>
  <c r="W1515" i="10"/>
  <c r="X1515" i="10" s="1"/>
  <c r="W1519" i="10"/>
  <c r="X1519" i="10" s="1"/>
  <c r="W1522" i="10"/>
  <c r="X1522" i="10" s="1"/>
  <c r="W565" i="10"/>
  <c r="X565" i="10" s="1"/>
  <c r="W567" i="10"/>
  <c r="X567" i="10" s="1"/>
  <c r="W569" i="10"/>
  <c r="X569" i="10" s="1"/>
  <c r="W571" i="10"/>
  <c r="X571" i="10" s="1"/>
  <c r="W573" i="10"/>
  <c r="X573" i="10" s="1"/>
  <c r="W575" i="10"/>
  <c r="X575" i="10" s="1"/>
  <c r="W577" i="10"/>
  <c r="X577" i="10" s="1"/>
  <c r="W579" i="10"/>
  <c r="X579" i="10" s="1"/>
  <c r="W581" i="10"/>
  <c r="X581" i="10" s="1"/>
  <c r="W583" i="10"/>
  <c r="X583" i="10" s="1"/>
  <c r="W585" i="10"/>
  <c r="X585" i="10" s="1"/>
  <c r="W587" i="10"/>
  <c r="X587" i="10" s="1"/>
  <c r="W589" i="10"/>
  <c r="X589" i="10" s="1"/>
  <c r="W591" i="10"/>
  <c r="X591" i="10" s="1"/>
  <c r="W593" i="10"/>
  <c r="X593" i="10" s="1"/>
  <c r="W595" i="10"/>
  <c r="X595" i="10" s="1"/>
  <c r="W597" i="10"/>
  <c r="X597" i="10" s="1"/>
  <c r="W599" i="10"/>
  <c r="X599" i="10" s="1"/>
  <c r="W601" i="10"/>
  <c r="X601" i="10" s="1"/>
  <c r="W603" i="10"/>
  <c r="X603" i="10" s="1"/>
  <c r="W605" i="10"/>
  <c r="X605" i="10" s="1"/>
  <c r="W607" i="10"/>
  <c r="X607" i="10" s="1"/>
  <c r="W609" i="10"/>
  <c r="X609" i="10" s="1"/>
  <c r="W611" i="10"/>
  <c r="X611" i="10" s="1"/>
  <c r="W613" i="10"/>
  <c r="X613" i="10" s="1"/>
  <c r="W1343" i="10"/>
  <c r="BM1343" i="10" s="1"/>
  <c r="W1345" i="10"/>
  <c r="BM1345" i="10" s="1"/>
  <c r="W1347" i="10"/>
  <c r="BM1347" i="10" s="1"/>
  <c r="W1391" i="10"/>
  <c r="BM1391" i="10" s="1"/>
  <c r="W1401" i="10"/>
  <c r="BM1401" i="10" s="1"/>
  <c r="W1511" i="10"/>
  <c r="X1511" i="10" s="1"/>
  <c r="W1349" i="10"/>
  <c r="BM1349" i="10" s="1"/>
  <c r="W1389" i="10"/>
  <c r="BM1389" i="10" s="1"/>
  <c r="W1400" i="10"/>
  <c r="BM1400" i="10" s="1"/>
  <c r="W1508" i="10"/>
  <c r="X1508" i="10" s="1"/>
  <c r="W1514" i="10"/>
  <c r="X1514" i="10" s="1"/>
  <c r="W1518" i="10"/>
  <c r="X1518" i="10" s="1"/>
  <c r="W1387" i="10"/>
  <c r="BM1387" i="10" s="1"/>
  <c r="W1398" i="10"/>
  <c r="BM1398" i="10" s="1"/>
  <c r="W1521" i="10"/>
  <c r="X1521" i="10" s="1"/>
  <c r="H524" i="10"/>
  <c r="F524" i="10"/>
  <c r="I524" i="10" s="1"/>
  <c r="J524" i="10" s="1"/>
  <c r="K524" i="10" s="1"/>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AK343" i="10" l="1"/>
  <c r="W1374" i="10"/>
  <c r="BM1374" i="10" s="1"/>
  <c r="G3" i="10"/>
  <c r="U12" i="10"/>
  <c r="I12" i="10" s="1"/>
  <c r="J12" i="10" s="1"/>
  <c r="K12" i="10" s="1"/>
  <c r="U13" i="10"/>
  <c r="I13" i="10" s="1"/>
  <c r="J13" i="10" s="1"/>
  <c r="K13" i="10" s="1"/>
  <c r="U11" i="10"/>
  <c r="I11" i="10" s="1"/>
  <c r="J11" i="10" s="1"/>
  <c r="K11" i="10" s="1"/>
  <c r="U17" i="10"/>
  <c r="I17" i="10" s="1"/>
  <c r="J17" i="10" s="1"/>
  <c r="K17" i="10" s="1"/>
  <c r="U9" i="10"/>
  <c r="I9" i="10" s="1"/>
  <c r="J9" i="10" s="1"/>
  <c r="K9" i="10" s="1"/>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K76" i="18" a="1"/>
  <c r="K76" i="18" s="1"/>
  <c r="K77" i="18" a="1"/>
  <c r="K77" i="18" s="1"/>
  <c r="K78" i="18" a="1"/>
  <c r="K78" i="18" s="1"/>
  <c r="K79" i="18" a="1"/>
  <c r="K79" i="18" s="1"/>
  <c r="K80" i="18" a="1"/>
  <c r="K80" i="18" s="1"/>
  <c r="K81" i="18" a="1"/>
  <c r="K81" i="18" s="1"/>
  <c r="K82" i="18" a="1"/>
  <c r="K82" i="18" s="1"/>
  <c r="K83" i="18" a="1"/>
  <c r="K83" i="18" s="1"/>
  <c r="K84" i="18" a="1"/>
  <c r="K84" i="18" s="1"/>
  <c r="K85" i="18" a="1"/>
  <c r="K85" i="18" s="1"/>
  <c r="K86" i="18" a="1"/>
  <c r="K86" i="18" s="1"/>
  <c r="K87" i="18" a="1"/>
  <c r="K87" i="18" s="1"/>
  <c r="K88" i="18" a="1"/>
  <c r="K88" i="18" s="1"/>
  <c r="K89" i="18" a="1"/>
  <c r="K89" i="18" s="1"/>
  <c r="K90" i="18" a="1"/>
  <c r="K90" i="18" s="1"/>
  <c r="K91" i="18" a="1"/>
  <c r="K91" i="18" s="1"/>
  <c r="K92" i="18" a="1"/>
  <c r="K92" i="18" s="1"/>
  <c r="K93" i="18" a="1"/>
  <c r="K93" i="18" s="1"/>
  <c r="K94" i="18" a="1"/>
  <c r="K94" i="18" s="1"/>
  <c r="K95" i="18" a="1"/>
  <c r="K95" i="18" s="1"/>
  <c r="K96" i="18" a="1"/>
  <c r="K96" i="18" s="1"/>
  <c r="K97" i="18" a="1"/>
  <c r="K97" i="18" s="1"/>
  <c r="K98" i="18" a="1"/>
  <c r="K98" i="18" s="1"/>
  <c r="K99" i="18" a="1"/>
  <c r="K99" i="18" s="1"/>
  <c r="K100" i="18" a="1"/>
  <c r="K100" i="18" s="1"/>
  <c r="K101" i="18" a="1"/>
  <c r="K101" i="18" s="1"/>
  <c r="K102" i="18" a="1"/>
  <c r="K102" i="18" s="1"/>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K54" i="18" l="1" a="1"/>
  <c r="K54" i="18" s="1"/>
  <c r="E578" i="12" l="1"/>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or Fixed-effects
</t>
        </r>
      </text>
    </comment>
    <comment ref="BQ1" authorId="0" shapeId="0" xr:uid="{7FD452D6-B006-497D-B04E-02AF30B6C1A3}">
      <text>
        <r>
          <rPr>
            <sz val="11"/>
            <color theme="1"/>
            <rFont val="Calibri"/>
            <family val="2"/>
            <scheme val="minor"/>
          </rPr>
          <t>Petr Čala:
Heckman regression model</t>
        </r>
      </text>
    </comment>
    <comment ref="BT1" authorId="0" shapeId="0" xr:uid="{795E504D-773F-4CFE-B62A-C8EE9AE7058E}">
      <text>
        <r>
          <rPr>
            <sz val="11"/>
            <color theme="1"/>
            <rFont val="Calibri"/>
            <family val="2"/>
            <scheme val="minor"/>
          </rPr>
          <t>Petr Čala:
Ability is measured directly by IQ or other measure</t>
        </r>
      </text>
    </comment>
    <comment ref="BU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V1" authorId="0" shapeId="0" xr:uid="{318833C2-C9FC-4D60-BF95-CC788AE7E5EE}">
      <text>
        <r>
          <rPr>
            <sz val="11"/>
            <color theme="1"/>
            <rFont val="Calibri"/>
            <family val="2"/>
            <scheme val="minor"/>
          </rPr>
          <t>Petr Čala:
Ability or ability bias is not controlled for</t>
        </r>
      </text>
    </comment>
    <comment ref="BW1" authorId="0" shapeId="0" xr:uid="{5C7C86F1-6297-486E-AB45-A6F5851ED7B7}">
      <text>
        <r>
          <rPr>
            <sz val="11"/>
            <color theme="1"/>
            <rFont val="Calibri"/>
            <family val="2"/>
            <scheme val="minor"/>
          </rPr>
          <t>Petr Čala:
ability bias is not mentioned anywhere in the study</t>
        </r>
      </text>
    </comment>
    <comment ref="BX1" authorId="0" shapeId="0" xr:uid="{C5D4A15B-C1C5-4338-8A47-BA40FC84A371}">
      <text>
        <r>
          <rPr>
            <sz val="11"/>
            <color theme="1"/>
            <rFont val="Calibri"/>
            <family val="2"/>
            <scheme val="minor"/>
          </rPr>
          <t>Petr Čala:
The study uses parents' education as an instrument for the estimate</t>
        </r>
      </text>
    </comment>
    <comment ref="BY1" authorId="0" shapeId="0" xr:uid="{65D60F89-C7C8-470A-AEC8-9FA023C47D6E}">
      <text>
        <r>
          <rPr>
            <sz val="11"/>
            <color theme="1"/>
            <rFont val="Calibri"/>
            <family val="2"/>
            <scheme val="minor"/>
          </rPr>
          <t>Petr Čala:
Distance to school or school per area</t>
        </r>
      </text>
    </comment>
    <comment ref="BZ1" authorId="0" shapeId="0" xr:uid="{43BD6622-0F03-4AE5-B1FB-07D7786F7597}">
      <text>
        <r>
          <rPr>
            <sz val="11"/>
            <color theme="1"/>
            <rFont val="Calibri"/>
            <family val="2"/>
            <scheme val="minor"/>
          </rPr>
          <t>Petr Čala:
The study uses another instrument</t>
        </r>
      </text>
    </comment>
    <comment ref="CA1" authorId="0" shapeId="0" xr:uid="{B0D00DF6-B3F7-4192-A7E4-FCD45E5242FE}">
      <text>
        <r>
          <rPr>
            <sz val="11"/>
            <color theme="1"/>
            <rFont val="Calibri"/>
            <family val="2"/>
            <scheme val="minor"/>
          </rPr>
          <t>Petr Čala:
Age is controlled for in the Mincer equation</t>
        </r>
      </text>
    </comment>
    <comment ref="CB1" authorId="0" shapeId="0" xr:uid="{A24DB1AF-3C9B-4FD5-845A-D81F6CCE407A}">
      <text>
        <r>
          <rPr>
            <sz val="11"/>
            <color theme="1"/>
            <rFont val="Calibri"/>
            <family val="2"/>
            <scheme val="minor"/>
          </rPr>
          <t>Petr Čala:
Squared age is controlled for in the Mincer equation</t>
        </r>
      </text>
    </comment>
    <comment ref="CC1" authorId="0" shapeId="0" xr:uid="{9E47DE51-9428-4680-8DA9-CD5159F8280A}">
      <text>
        <r>
          <rPr>
            <sz val="11"/>
            <color theme="1"/>
            <rFont val="Calibri"/>
            <family val="2"/>
            <scheme val="minor"/>
          </rPr>
          <t>Petr Čala:
Experience control in the Mincer equation</t>
        </r>
      </text>
    </comment>
    <comment ref="CD1" authorId="0" shapeId="0" xr:uid="{E683195F-7882-44B9-B0C4-8322C42267B1}">
      <text>
        <r>
          <rPr>
            <sz val="11"/>
            <color theme="1"/>
            <rFont val="Calibri"/>
            <family val="2"/>
            <scheme val="minor"/>
          </rPr>
          <t>Petr Čala:
Experience squared control</t>
        </r>
      </text>
    </comment>
    <comment ref="CE1" authorId="0" shapeId="0" xr:uid="{6E86F42F-A42E-47D8-B854-69BCC31A4B13}">
      <text>
        <r>
          <rPr>
            <sz val="11"/>
            <color theme="1"/>
            <rFont val="Calibri"/>
            <family val="2"/>
            <scheme val="minor"/>
          </rPr>
          <t>Petr Čala:
Ethnicity control in the Mincer equation</t>
        </r>
      </text>
    </comment>
    <comment ref="CF1" authorId="0" shapeId="0" xr:uid="{96EAAEA2-74D3-4988-A67A-C838AE66A490}">
      <text>
        <r>
          <rPr>
            <sz val="11"/>
            <color theme="1"/>
            <rFont val="Calibri"/>
            <family val="2"/>
            <scheme val="minor"/>
          </rPr>
          <t>Petr Čala:
Health control in the Mincer equation</t>
        </r>
      </text>
    </comment>
    <comment ref="CG1" authorId="0" shapeId="0" xr:uid="{15586564-D1AC-4B9B-B6E9-3CF05C7ADF56}">
      <text>
        <r>
          <rPr>
            <sz val="11"/>
            <color theme="1"/>
            <rFont val="Calibri"/>
            <family val="2"/>
            <scheme val="minor"/>
          </rPr>
          <t>Petr Čala:
Gender control in the Mincer equation</t>
        </r>
      </text>
    </comment>
    <comment ref="CH1" authorId="0" shapeId="0" xr:uid="{3A69FA45-AD86-474C-A954-EA21AB511582}">
      <text>
        <r>
          <rPr>
            <sz val="11"/>
            <color theme="1"/>
            <rFont val="Calibri"/>
            <family val="2"/>
            <scheme val="minor"/>
          </rPr>
          <t>Petr Čala:
Marriage control in the Mincer equation</t>
        </r>
      </text>
    </comment>
    <comment ref="CI1" authorId="0" shapeId="0" xr:uid="{DE56D0C8-646F-4D97-A913-200E05CF9547}">
      <text>
        <r>
          <rPr>
            <sz val="11"/>
            <color theme="1"/>
            <rFont val="Calibri"/>
            <family val="2"/>
            <scheme val="minor"/>
          </rPr>
          <t>Petr Čala:
Occupation control in the Mincer equation</t>
        </r>
      </text>
    </comment>
    <comment ref="CJ1" authorId="0" shapeId="0" xr:uid="{55678FAB-1585-4169-8EF8-6F20CDAE3C9D}">
      <text>
        <r>
          <rPr>
            <sz val="11"/>
            <color theme="1"/>
            <rFont val="Calibri"/>
            <family val="2"/>
            <scheme val="minor"/>
          </rPr>
          <t>Petr Čala:
Firm characteristics control in the Mincer equation</t>
        </r>
      </text>
    </comment>
    <comment ref="CK1" authorId="0" shapeId="0" xr:uid="{19EDA898-1480-4D0C-BB32-B22126B77C46}">
      <text>
        <r>
          <rPr>
            <sz val="11"/>
            <color theme="1"/>
            <rFont val="Calibri"/>
            <family val="2"/>
            <scheme val="minor"/>
          </rPr>
          <t xml:space="preserve">Petr Čala:
Urban/rural control
</t>
        </r>
      </text>
    </comment>
    <comment ref="CL1" authorId="0" shapeId="0" xr:uid="{FB1C16F6-BF4C-40A2-A8A0-FBED781A7858}">
      <text>
        <r>
          <rPr>
            <sz val="11"/>
            <color theme="1"/>
            <rFont val="Calibri"/>
            <family val="2"/>
            <scheme val="minor"/>
          </rPr>
          <t>Petr Čala:
Macroeconomic variables control in the Mincer equation, such as sector of activity</t>
        </r>
      </text>
    </comment>
    <comment ref="CM1" authorId="0" shapeId="0" xr:uid="{F69D9884-8C55-4B0D-9565-F36D84D37344}">
      <text>
        <r>
          <rPr>
            <sz val="11"/>
            <color theme="1"/>
            <rFont val="Calibri"/>
            <family val="2"/>
            <scheme val="minor"/>
          </rPr>
          <t>Petr Čala:
Impact factor, via tools</t>
        </r>
      </text>
    </comment>
    <comment ref="CN1" authorId="0" shapeId="0" xr:uid="{A99B6D89-8616-4159-83A9-7433AFE56264}">
      <text>
        <r>
          <rPr>
            <sz val="11"/>
            <color theme="1"/>
            <rFont val="Calibri"/>
            <family val="2"/>
            <scheme val="minor"/>
          </rPr>
          <t>Petr Čala:
Log number of citations in google scholar</t>
        </r>
      </text>
    </comment>
    <comment ref="CO1" authorId="0" shapeId="0" xr:uid="{3ECEAF08-A50B-42D4-862E-B5D25F8163A6}">
      <text>
        <r>
          <rPr>
            <sz val="11"/>
            <color theme="1"/>
            <rFont val="Calibri"/>
            <family val="2"/>
            <scheme val="minor"/>
          </rPr>
          <t>Petr Čala:
1 if published in journal, 0 if working/discussion paper</t>
        </r>
      </text>
    </comment>
    <comment ref="CQ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E0D747A4-DF4F-4749-BA21-A08DEA08EEF9}">
      <text>
        <r>
          <rPr>
            <sz val="11"/>
            <color theme="1"/>
            <rFont val="Calibri"/>
            <family val="2"/>
            <scheme val="minor"/>
          </rPr>
          <t>Petr Čala:
maybe remove later</t>
        </r>
      </text>
    </comment>
    <comment ref="N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6E3261B6-174A-46A1-814F-C44D8A28B579}">
      <text>
        <r>
          <rPr>
            <sz val="11"/>
            <color theme="1"/>
            <rFont val="Calibri"/>
            <family val="2"/>
            <scheme val="minor"/>
          </rPr>
          <t>Petr Čala:
Estimate is a short run type</t>
        </r>
      </text>
    </comment>
    <comment ref="M1" authorId="0" shapeId="0" xr:uid="{6FC9E4DF-7E88-425B-AEC3-314643B4C74A}">
      <text>
        <r>
          <rPr>
            <sz val="11"/>
            <color theme="1"/>
            <rFont val="Calibri"/>
            <family val="2"/>
            <scheme val="minor"/>
          </rPr>
          <t>Petr Čala:
Estimate is a long run type</t>
        </r>
      </text>
    </comment>
    <comment ref="N1" authorId="0" shapeId="0" xr:uid="{422A3C42-7A0D-4D57-9001-BA4BBF2FB541}">
      <text>
        <r>
          <rPr>
            <sz val="11"/>
            <color theme="1"/>
            <rFont val="Calibri"/>
            <family val="2"/>
            <scheme val="minor"/>
          </rPr>
          <t>Petr Čala:
Estimate can be aggregated on the level of a city</t>
        </r>
      </text>
    </comment>
    <comment ref="O1" authorId="0" shapeId="0" xr:uid="{C40EFF22-ABD4-4881-81DF-D9B4CCAAE5B8}">
      <text>
        <r>
          <rPr>
            <sz val="11"/>
            <color theme="1"/>
            <rFont val="Calibri"/>
            <family val="2"/>
            <scheme val="minor"/>
          </rPr>
          <t>Petr Čala:
Estimate can be aggregated on the level of a small region</t>
        </r>
      </text>
    </comment>
    <comment ref="P1" authorId="0" shapeId="0" xr:uid="{34924C56-9D06-4F6D-85F6-BEDF80A149FE}">
      <text>
        <r>
          <rPr>
            <sz val="11"/>
            <color theme="1"/>
            <rFont val="Calibri"/>
            <family val="2"/>
            <scheme val="minor"/>
          </rPr>
          <t>Petr Čala:
Estimate can be aggregated on the level of a large region of countries</t>
        </r>
      </text>
    </comment>
    <comment ref="Q1" authorId="0" shapeId="0" xr:uid="{AF344E63-4F1A-4580-9182-FB0EFC970D7C}">
      <text>
        <r>
          <rPr>
            <sz val="11"/>
            <color theme="1"/>
            <rFont val="Calibri"/>
            <family val="2"/>
            <scheme val="minor"/>
          </rPr>
          <t>Petr Čala:
Estimate can be aggregated on the level of a country</t>
        </r>
      </text>
    </comment>
    <comment ref="R1" authorId="0" shapeId="0" xr:uid="{B5972341-DD26-4549-9BB1-9F0F69294097}">
      <text>
        <r>
          <rPr>
            <sz val="11"/>
            <color theme="1"/>
            <rFont val="Calibri"/>
            <family val="2"/>
            <scheme val="minor"/>
          </rPr>
          <t>Petr Čala:
Estimate can be aggregated on the level of a body of mass larger than a country</t>
        </r>
      </text>
    </comment>
    <comment ref="S1" authorId="0" shapeId="0" xr:uid="{9682EEAD-1370-4509-8241-DE02820D4750}">
      <text>
        <r>
          <rPr>
            <sz val="11"/>
            <color theme="1"/>
            <rFont val="Calibri"/>
            <family val="2"/>
            <scheme val="minor"/>
          </rPr>
          <t>Petr Čala:
Number of observations used in the estimation (put to log later)</t>
        </r>
      </text>
    </comment>
    <comment ref="T1" authorId="0" shapeId="0" xr:uid="{A4282872-2F57-48E8-93B5-D23C436EBC41}">
      <text>
        <r>
          <rPr>
            <sz val="11"/>
            <color theme="1"/>
            <rFont val="Calibri"/>
            <family val="2"/>
            <scheme val="minor"/>
          </rPr>
          <t>Petr Čala:
Number of regressands in the regression</t>
        </r>
      </text>
    </comment>
    <comment ref="U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V1" authorId="0" shapeId="0" xr:uid="{D9BE8477-0F48-4A6F-B519-319826057405}">
      <text>
        <r>
          <rPr>
            <sz val="11"/>
            <color theme="1"/>
            <rFont val="Calibri"/>
            <family val="2"/>
            <scheme val="minor"/>
          </rPr>
          <t>Petr Čala:
Number of estimates per this study</t>
        </r>
      </text>
    </comment>
    <comment ref="W1" authorId="0" shapeId="0" xr:uid="{162D0426-BE30-4CC3-BDB4-E40DD6E5C097}">
      <text>
        <r>
          <rPr>
            <sz val="11"/>
            <color theme="1"/>
            <rFont val="Calibri"/>
            <family val="2"/>
            <scheme val="minor"/>
          </rPr>
          <t>Petr Čala:
Mean years of schooling</t>
        </r>
      </text>
    </comment>
    <comment ref="X1" authorId="0" shapeId="0" xr:uid="{23429567-7527-4EB0-B84B-C3634218A6C5}">
      <text>
        <r>
          <rPr>
            <sz val="11"/>
            <color theme="1"/>
            <rFont val="Calibri"/>
            <family val="2"/>
            <scheme val="minor"/>
          </rPr>
          <t>Petr Čala:
Mean years of experience</t>
        </r>
      </text>
    </comment>
    <comment ref="Y1" authorId="0" shapeId="0" xr:uid="{3F665F24-F60F-4C5E-8952-EE850AA9B14F}">
      <text>
        <r>
          <rPr>
            <sz val="11"/>
            <color theme="1"/>
            <rFont val="Calibri"/>
            <family val="2"/>
            <scheme val="minor"/>
          </rPr>
          <t>Petr Čala:
The study reports the number of years directly (using years of schooling)</t>
        </r>
      </text>
    </comment>
    <comment ref="Z1" authorId="0" shapeId="0" xr:uid="{A212A2CD-4E43-48E0-BBD1-B28EC2F58347}">
      <text>
        <r>
          <rPr>
            <sz val="11"/>
            <color theme="1"/>
            <rFont val="Calibri"/>
            <family val="2"/>
            <scheme val="minor"/>
          </rPr>
          <t>Petr Čala:
The study instead uses levels of schooling (primary, sec, …) in the mincer regression</t>
        </r>
      </text>
    </comment>
    <comment ref="AA1" authorId="0" shapeId="0" xr:uid="{0522A82E-1622-4FD4-B692-BA0038756A90}">
      <text>
        <r>
          <rPr>
            <sz val="11"/>
            <color theme="1"/>
            <rFont val="Calibri"/>
            <family val="2"/>
            <scheme val="minor"/>
          </rPr>
          <t>Petr Čala:
Wage is defined as log hourly</t>
        </r>
      </text>
    </comment>
    <comment ref="AB1" authorId="0" shapeId="0" xr:uid="{F12EEBB1-795D-43D3-BF36-1992F171A1F4}">
      <text>
        <r>
          <rPr>
            <sz val="11"/>
            <color theme="1"/>
            <rFont val="Calibri"/>
            <family val="2"/>
            <scheme val="minor"/>
          </rPr>
          <t xml:space="preserve">Petr Čala:
Daily or weekly wage
</t>
        </r>
      </text>
    </comment>
    <comment ref="AC1" authorId="0" shapeId="0" xr:uid="{5E96965E-0A0A-41F4-AE27-9B051E331E11}">
      <text>
        <r>
          <rPr>
            <sz val="11"/>
            <color theme="1"/>
            <rFont val="Calibri"/>
            <family val="2"/>
            <scheme val="minor"/>
          </rPr>
          <t>Petr Čala:
Placeholder for the wage dummy</t>
        </r>
      </text>
    </comment>
    <comment ref="AD1" authorId="0" shapeId="0" xr:uid="{B2D3276D-56B8-41A1-AD88-8DB3703DEFF8}">
      <text>
        <r>
          <rPr>
            <sz val="11"/>
            <color theme="1"/>
            <rFont val="Calibri"/>
            <family val="2"/>
            <scheme val="minor"/>
          </rPr>
          <t>Petr Čala:
Wage is defined as mean annual earnings per worker</t>
        </r>
      </text>
    </comment>
    <comment ref="AE1" authorId="0" shapeId="0" xr:uid="{3D1C0B89-F75B-4421-8169-CA1F6FADD422}">
      <text>
        <r>
          <rPr>
            <sz val="11"/>
            <color theme="1"/>
            <rFont val="Calibri"/>
            <family val="2"/>
            <scheme val="minor"/>
          </rPr>
          <t>Petr Čala:
Data are input micro data</t>
        </r>
      </text>
    </comment>
    <comment ref="AF1" authorId="0" shapeId="0" xr:uid="{AE387FF5-BC85-4B70-8B4C-3305164545CD}">
      <text>
        <r>
          <rPr>
            <sz val="11"/>
            <color theme="1"/>
            <rFont val="Calibri"/>
            <family val="2"/>
            <scheme val="minor"/>
          </rPr>
          <t>Petr Čala:
Data come from a survey (household or employers, maybe split later)</t>
        </r>
      </text>
    </comment>
    <comment ref="AG1" authorId="0" shapeId="0" xr:uid="{349543DD-2133-43E1-92FD-0D0BCFDD8AC9}">
      <text>
        <r>
          <rPr>
            <sz val="11"/>
            <color theme="1"/>
            <rFont val="Calibri"/>
            <family val="2"/>
            <scheme val="minor"/>
          </rPr>
          <t>Petr Čala:
Data come from a national register</t>
        </r>
      </text>
    </comment>
    <comment ref="AH1" authorId="0" shapeId="0" xr:uid="{414C0D41-EB5B-4AFC-90A6-B3FFA3B5AC8D}">
      <text>
        <r>
          <rPr>
            <sz val="11"/>
            <color theme="1"/>
            <rFont val="Calibri"/>
            <family val="2"/>
            <scheme val="minor"/>
          </rPr>
          <t>Petr Čala:
Data type = cross-section -&gt; snapshot of the population in a given year</t>
        </r>
      </text>
    </comment>
    <comment ref="AI1" authorId="0" shapeId="0" xr:uid="{B78B060F-7881-430C-9A7E-744F504A1328}">
      <text>
        <r>
          <rPr>
            <sz val="11"/>
            <color theme="1"/>
            <rFont val="Calibri"/>
            <family val="2"/>
            <scheme val="minor"/>
          </rPr>
          <t>Petr Čala:
Data type = panel -&gt; various countries, groups observed over their life</t>
        </r>
      </text>
    </comment>
    <comment ref="AJ1" authorId="0" shapeId="0" xr:uid="{7731BE12-4D23-4978-9C30-8B91396FD280}">
      <text>
        <r>
          <rPr>
            <sz val="11"/>
            <color theme="1"/>
            <rFont val="Calibri"/>
            <family val="2"/>
            <scheme val="minor"/>
          </rPr>
          <t>Petr Čala:
Average original year, DELETE LATER</t>
        </r>
      </text>
    </comment>
    <comment ref="AK1" authorId="0" shapeId="0" xr:uid="{E492C6F0-F862-4549-B8DE-AB736334D415}">
      <text>
        <r>
          <rPr>
            <sz val="11"/>
            <color theme="1"/>
            <rFont val="Calibri"/>
            <family val="2"/>
            <scheme val="minor"/>
          </rPr>
          <t>Petr Čala:
Percentage of subjects with no education - country aggregated</t>
        </r>
      </text>
    </comment>
    <comment ref="AL1" authorId="0" shapeId="0" xr:uid="{521459C2-FF78-42B1-8B90-A4860A059415}">
      <text>
        <r>
          <rPr>
            <sz val="11"/>
            <color theme="1"/>
            <rFont val="Calibri"/>
            <family val="2"/>
            <scheme val="minor"/>
          </rPr>
          <t>Petr Čala:
Percentage of subjects with primary education - country aggregated</t>
        </r>
      </text>
    </comment>
    <comment ref="AM1" authorId="0" shapeId="0" xr:uid="{CB367551-C89A-41CF-9D54-34B76A1A1A02}">
      <text>
        <r>
          <rPr>
            <sz val="11"/>
            <color theme="1"/>
            <rFont val="Calibri"/>
            <family val="2"/>
            <scheme val="minor"/>
          </rPr>
          <t>Petr Čala:
Percentage of subjects with secondary education</t>
        </r>
      </text>
    </comment>
    <comment ref="AN1" authorId="0" shapeId="0" xr:uid="{202DC745-56E1-4244-A0D3-8B7809442CC1}">
      <text>
        <r>
          <rPr>
            <sz val="11"/>
            <color theme="1"/>
            <rFont val="Calibri"/>
            <family val="2"/>
            <scheme val="minor"/>
          </rPr>
          <t>Petr Čala:
Percentage of subjects with higher education</t>
        </r>
      </text>
    </comment>
    <comment ref="AO1" authorId="0" shapeId="0" xr:uid="{053A6A5F-E950-4893-90A4-7162145124B5}">
      <text>
        <r>
          <rPr>
            <sz val="11"/>
            <color theme="1"/>
            <rFont val="Calibri"/>
            <family val="2"/>
            <scheme val="minor"/>
          </rPr>
          <t>Petr Čala:
Percentage of workers from sample, that are wage earners</t>
        </r>
      </text>
    </comment>
    <comment ref="AP1" authorId="0" shapeId="0" xr:uid="{41708833-5E70-4A5C-A462-E11E6A6290E8}">
      <text>
        <r>
          <rPr>
            <sz val="11"/>
            <color theme="1"/>
            <rFont val="Calibri"/>
            <family val="2"/>
            <scheme val="minor"/>
          </rPr>
          <t>Petr Čala:
Percentage of workers from sample, that are self employed</t>
        </r>
      </text>
    </comment>
    <comment ref="AS1" authorId="0" shapeId="0" xr:uid="{11632531-074A-4617-A53D-768D09A10045}">
      <text>
        <r>
          <rPr>
            <sz val="11"/>
            <color theme="1"/>
            <rFont val="Calibri"/>
            <family val="2"/>
            <scheme val="minor"/>
          </rPr>
          <t>Petr Čala:
Percentage of workers from sample, that work in the private sector</t>
        </r>
      </text>
    </comment>
    <comment ref="AT1" authorId="0" shapeId="0" xr:uid="{11BDED43-4252-4B59-A20E-F7DD357894A1}">
      <text>
        <r>
          <rPr>
            <sz val="11"/>
            <color theme="1"/>
            <rFont val="Calibri"/>
            <family val="2"/>
            <scheme val="minor"/>
          </rPr>
          <t>Petr Čala:
Percentage of workers from sample, that work in the public sector</t>
        </r>
      </text>
    </comment>
    <comment ref="AU1" authorId="0" shapeId="0" xr:uid="{9F3A6C9C-015A-4A42-AED3-9B94570C3A00}">
      <text>
        <r>
          <rPr>
            <sz val="11"/>
            <color theme="1"/>
            <rFont val="Calibri"/>
            <family val="2"/>
            <scheme val="minor"/>
          </rPr>
          <t>Petr Čala:
Caucasion (european ancestry) ethnicity</t>
        </r>
      </text>
    </comment>
    <comment ref="AV1" authorId="0" shapeId="0" xr:uid="{721F409B-82CA-4FE7-969B-EBEB22D83D2F}">
      <text>
        <r>
          <rPr>
            <sz val="11"/>
            <color theme="1"/>
            <rFont val="Calibri"/>
            <family val="2"/>
            <scheme val="minor"/>
          </rPr>
          <t>Petr Čala:
Other ethnicity</t>
        </r>
      </text>
    </comment>
    <comment ref="AW1" authorId="0" shapeId="0" xr:uid="{A161A00C-4CE7-4146-8B93-CDE4A305B3FC}">
      <text>
        <r>
          <rPr>
            <sz val="11"/>
            <color theme="1"/>
            <rFont val="Calibri"/>
            <family val="2"/>
            <scheme val="minor"/>
          </rPr>
          <t>Petr Čala:
Rural sector</t>
        </r>
      </text>
    </comment>
    <comment ref="AX1" authorId="0" shapeId="0" xr:uid="{EDA9D3F4-22BD-4D53-A811-3CA879883BC9}">
      <text>
        <r>
          <rPr>
            <sz val="11"/>
            <color theme="1"/>
            <rFont val="Calibri"/>
            <family val="2"/>
            <scheme val="minor"/>
          </rPr>
          <t>Petr Čala:
Urban sector</t>
        </r>
      </text>
    </comment>
    <comment ref="AZ1" authorId="0" shapeId="0" xr:uid="{720A3A0F-6EDF-4A11-86C4-D8AE6FD6189A}">
      <text>
        <r>
          <rPr>
            <sz val="11"/>
            <color theme="1"/>
            <rFont val="Calibri"/>
            <family val="2"/>
            <scheme val="minor"/>
          </rPr>
          <t>Petr Čala:
Region - possibly dummify this</t>
        </r>
      </text>
    </comment>
    <comment ref="BJ1" authorId="0" shapeId="0" xr:uid="{A53338FE-F6FB-4773-B37A-E2193E34277D}">
      <text>
        <r>
          <rPr>
            <sz val="11"/>
            <color theme="1"/>
            <rFont val="Calibri"/>
            <family val="2"/>
            <scheme val="minor"/>
          </rPr>
          <t>Petr Čala:
Logarithm of median monthly expenditure in that country around year 2000</t>
        </r>
      </text>
    </comment>
    <comment ref="BK1" authorId="0" shapeId="0" xr:uid="{32EF613C-B212-451E-871C-2D3BFC34A185}">
      <text>
        <r>
          <rPr>
            <sz val="11"/>
            <color theme="1"/>
            <rFont val="Calibri"/>
            <family val="2"/>
            <scheme val="minor"/>
          </rPr>
          <t>Petr Čala:
Logarithm of the minimal monthly wage in that country around year 2000</t>
        </r>
      </text>
    </comment>
    <comment ref="BM1" authorId="0" shapeId="0" xr:uid="{E4FBE703-82D2-4585-ABD8-74BABF14C170}">
      <text>
        <r>
          <rPr>
            <sz val="11"/>
            <color theme="1"/>
            <rFont val="Calibri"/>
            <family val="2"/>
            <scheme val="minor"/>
          </rPr>
          <t>Petr Čala:
Mean age of subjects</t>
        </r>
      </text>
    </comment>
    <comment ref="BO1" authorId="0" shapeId="0" xr:uid="{C6326B5B-BB88-490F-93ED-C190D35397E3}">
      <text>
        <r>
          <rPr>
            <sz val="11"/>
            <color theme="1"/>
            <rFont val="Calibri"/>
            <family val="2"/>
            <scheme val="minor"/>
          </rPr>
          <t xml:space="preserve">Petr Čala:
Cohort years to average out the individual effect (ability)
or Fixed-effects
</t>
        </r>
      </text>
    </comment>
    <comment ref="BQ1" authorId="0" shapeId="0" xr:uid="{47EEB4BD-17B9-403A-B104-8DF70294B54F}">
      <text>
        <r>
          <rPr>
            <sz val="11"/>
            <color theme="1"/>
            <rFont val="Calibri"/>
            <family val="2"/>
            <scheme val="minor"/>
          </rPr>
          <t>Petr Čala:
Heckman regression model</t>
        </r>
      </text>
    </comment>
    <comment ref="BT1" authorId="0" shapeId="0" xr:uid="{0E4A58C0-F31E-466C-8FE8-AA5E9FD7FEE6}">
      <text>
        <r>
          <rPr>
            <sz val="11"/>
            <color theme="1"/>
            <rFont val="Calibri"/>
            <family val="2"/>
            <scheme val="minor"/>
          </rPr>
          <t>Petr Čala:
Ability is measured directly by IQ or other measure</t>
        </r>
      </text>
    </comment>
    <comment ref="BU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V1" authorId="0" shapeId="0" xr:uid="{0224E0BB-810B-48E4-9E37-E5E6688675A9}">
      <text>
        <r>
          <rPr>
            <sz val="11"/>
            <color theme="1"/>
            <rFont val="Calibri"/>
            <family val="2"/>
            <scheme val="minor"/>
          </rPr>
          <t>Petr Čala:
Ability or ability bias is not controlled for</t>
        </r>
      </text>
    </comment>
    <comment ref="BW1" authorId="0" shapeId="0" xr:uid="{31BB730A-9FD0-4F0E-8CFC-47F0A85F424F}">
      <text>
        <r>
          <rPr>
            <sz val="11"/>
            <color theme="1"/>
            <rFont val="Calibri"/>
            <family val="2"/>
            <scheme val="minor"/>
          </rPr>
          <t>Petr Čala:
ability bias is not mentioned anywhere in the study</t>
        </r>
      </text>
    </comment>
    <comment ref="BX1" authorId="0" shapeId="0" xr:uid="{2F895017-3969-40FF-862F-7B1BE49B8A99}">
      <text>
        <r>
          <rPr>
            <sz val="11"/>
            <color theme="1"/>
            <rFont val="Calibri"/>
            <family val="2"/>
            <scheme val="minor"/>
          </rPr>
          <t>Petr Čala:
The study uses parents' education as an instrument for the estimate</t>
        </r>
      </text>
    </comment>
    <comment ref="BY1" authorId="0" shapeId="0" xr:uid="{3F415A2B-88EC-47CD-AFE0-3A1A77DB5929}">
      <text>
        <r>
          <rPr>
            <sz val="11"/>
            <color theme="1"/>
            <rFont val="Calibri"/>
            <family val="2"/>
            <scheme val="minor"/>
          </rPr>
          <t>Petr Čala:
Distance to school or school per area</t>
        </r>
      </text>
    </comment>
    <comment ref="BZ1" authorId="0" shapeId="0" xr:uid="{A41D2BFD-9167-49E3-A436-66D336D1C8BC}">
      <text>
        <r>
          <rPr>
            <sz val="11"/>
            <color theme="1"/>
            <rFont val="Calibri"/>
            <family val="2"/>
            <scheme val="minor"/>
          </rPr>
          <t>Petr Čala:
The study uses another instrument</t>
        </r>
      </text>
    </comment>
    <comment ref="CA1" authorId="0" shapeId="0" xr:uid="{3E9AAFF6-4DE8-4BC2-9160-401FCC9A4E41}">
      <text>
        <r>
          <rPr>
            <sz val="11"/>
            <color theme="1"/>
            <rFont val="Calibri"/>
            <family val="2"/>
            <scheme val="minor"/>
          </rPr>
          <t>Petr Čala:
Age is controlled for in the Mincer equation</t>
        </r>
      </text>
    </comment>
    <comment ref="CB1" authorId="0" shapeId="0" xr:uid="{C4837C67-8A3D-4F5A-99B8-938329B9DB58}">
      <text>
        <r>
          <rPr>
            <sz val="11"/>
            <color theme="1"/>
            <rFont val="Calibri"/>
            <family val="2"/>
            <scheme val="minor"/>
          </rPr>
          <t>Petr Čala:
Squared age is controlled for in the Mincer equation</t>
        </r>
      </text>
    </comment>
    <comment ref="CC1" authorId="0" shapeId="0" xr:uid="{44BCC188-A821-48CE-98C1-33BC4DE54391}">
      <text>
        <r>
          <rPr>
            <sz val="11"/>
            <color theme="1"/>
            <rFont val="Calibri"/>
            <family val="2"/>
            <scheme val="minor"/>
          </rPr>
          <t>Petr Čala:
Experience control in the Mincer equation</t>
        </r>
      </text>
    </comment>
    <comment ref="CD1" authorId="0" shapeId="0" xr:uid="{3A6EDC0D-DA25-46AC-873B-43D6E855993F}">
      <text>
        <r>
          <rPr>
            <sz val="11"/>
            <color theme="1"/>
            <rFont val="Calibri"/>
            <family val="2"/>
            <scheme val="minor"/>
          </rPr>
          <t>Petr Čala:
Experience squared control</t>
        </r>
      </text>
    </comment>
    <comment ref="CE1" authorId="0" shapeId="0" xr:uid="{35D42C96-44CA-429D-8F74-52EC7A7733ED}">
      <text>
        <r>
          <rPr>
            <sz val="11"/>
            <color theme="1"/>
            <rFont val="Calibri"/>
            <family val="2"/>
            <scheme val="minor"/>
          </rPr>
          <t>Petr Čala:
Ethnicity control in the Mincer equation</t>
        </r>
      </text>
    </comment>
    <comment ref="CF1" authorId="0" shapeId="0" xr:uid="{00DEC1A5-D4BB-489C-93CD-5408C554DB67}">
      <text>
        <r>
          <rPr>
            <sz val="11"/>
            <color theme="1"/>
            <rFont val="Calibri"/>
            <family val="2"/>
            <scheme val="minor"/>
          </rPr>
          <t>Petr Čala:
Health control in the Mincer equation</t>
        </r>
      </text>
    </comment>
    <comment ref="CG1" authorId="0" shapeId="0" xr:uid="{2D503D4C-015D-4282-B212-A72CF7EAAF5F}">
      <text>
        <r>
          <rPr>
            <sz val="11"/>
            <color theme="1"/>
            <rFont val="Calibri"/>
            <family val="2"/>
            <scheme val="minor"/>
          </rPr>
          <t>Petr Čala:
Gender control in the Mincer equation</t>
        </r>
      </text>
    </comment>
    <comment ref="CH1" authorId="0" shapeId="0" xr:uid="{8EFB2D40-1686-4749-908A-00B4BAE02E84}">
      <text>
        <r>
          <rPr>
            <sz val="11"/>
            <color theme="1"/>
            <rFont val="Calibri"/>
            <family val="2"/>
            <scheme val="minor"/>
          </rPr>
          <t>Petr Čala:
Marriage control in the Mincer equation</t>
        </r>
      </text>
    </comment>
    <comment ref="CI1" authorId="0" shapeId="0" xr:uid="{D52621D7-E7AD-41D6-A13F-25FADC8F4693}">
      <text>
        <r>
          <rPr>
            <sz val="11"/>
            <color theme="1"/>
            <rFont val="Calibri"/>
            <family val="2"/>
            <scheme val="minor"/>
          </rPr>
          <t>Petr Čala:
Occupation control in the Mincer equation</t>
        </r>
      </text>
    </comment>
    <comment ref="CJ1" authorId="0" shapeId="0" xr:uid="{398C9D56-89DC-4216-9503-98CCE6489FC2}">
      <text>
        <r>
          <rPr>
            <sz val="11"/>
            <color theme="1"/>
            <rFont val="Calibri"/>
            <family val="2"/>
            <scheme val="minor"/>
          </rPr>
          <t>Petr Čala:
Firm characteristics control in the Mincer equation</t>
        </r>
      </text>
    </comment>
    <comment ref="CK1" authorId="0" shapeId="0" xr:uid="{0F4D6292-CD11-4EE2-9875-9BC6D568BE79}">
      <text>
        <r>
          <rPr>
            <sz val="11"/>
            <color theme="1"/>
            <rFont val="Calibri"/>
            <family val="2"/>
            <scheme val="minor"/>
          </rPr>
          <t xml:space="preserve">Petr Čala:
Urban/rural control
</t>
        </r>
      </text>
    </comment>
    <comment ref="CL1" authorId="0" shapeId="0" xr:uid="{6338CD52-9D65-48E4-A728-90FF75BE0942}">
      <text>
        <r>
          <rPr>
            <sz val="11"/>
            <color theme="1"/>
            <rFont val="Calibri"/>
            <family val="2"/>
            <scheme val="minor"/>
          </rPr>
          <t>Petr Čala:
Macroeconomic variables control in the Mincer equation, such as sector of activity</t>
        </r>
      </text>
    </comment>
    <comment ref="CM1" authorId="0" shapeId="0" xr:uid="{0E83382F-9392-4ED5-BBFD-820EF855E0FC}">
      <text>
        <r>
          <rPr>
            <sz val="11"/>
            <color theme="1"/>
            <rFont val="Calibri"/>
            <family val="2"/>
            <scheme val="minor"/>
          </rPr>
          <t>Petr Čala:
Impact factor, via tools</t>
        </r>
      </text>
    </comment>
    <comment ref="CN1" authorId="0" shapeId="0" xr:uid="{22B88D5F-84A2-4520-AFB8-E7EAA14B06AB}">
      <text>
        <r>
          <rPr>
            <sz val="11"/>
            <color theme="1"/>
            <rFont val="Calibri"/>
            <family val="2"/>
            <scheme val="minor"/>
          </rPr>
          <t>Petr Čala:
Log number of citations in google scholar</t>
        </r>
      </text>
    </comment>
    <comment ref="CO1" authorId="0" shapeId="0" xr:uid="{70F56552-FA85-46A3-9E60-5041B8BFA7AC}">
      <text>
        <r>
          <rPr>
            <sz val="11"/>
            <color theme="1"/>
            <rFont val="Calibri"/>
            <family val="2"/>
            <scheme val="minor"/>
          </rPr>
          <t>Petr Čala:
1 if published in journal, 0 if working/discussion paper</t>
        </r>
      </text>
    </comment>
    <comment ref="CQ1" authorId="0" shapeId="0" xr:uid="{90C0C653-80F5-4650-BE35-8787AD025649}">
      <text>
        <r>
          <rPr>
            <sz val="11"/>
            <color theme="1"/>
            <rFont val="Calibri"/>
            <family val="2"/>
            <scheme val="minor"/>
          </rPr>
          <t>Petr Čala:
The year the study was published minus the minimum publication year of the sample</t>
        </r>
      </text>
    </comment>
    <comment ref="D2" authorId="0" shapeId="0" xr:uid="{DB1EF79D-B47F-46BF-8FC8-280A5008CDE5}">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<sst xmlns="http://schemas.openxmlformats.org/spreadsheetml/2006/main" count="19708" uniqueCount="4500">
  <si>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</si>
  <si>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</si>
  <si>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</si>
  <si>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</si>
  <si>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</si>
  <si>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</si>
  <si>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</si>
  <si>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</si>
  <si>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</si>
  <si>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</si>
  <si>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</si>
  <si>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</si>
  <si>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</si>
  <si>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</si>
  <si>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</si>
  <si>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</si>
  <si>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</si>
  <si>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</si>
  <si>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</si>
  <si>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</si>
  <si>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</si>
  <si>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</si>
  <si>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</si>
  <si>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</si>
  <si>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</si>
  <si>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</si>
  <si>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</si>
  <si>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</si>
  <si>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</si>
  <si>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</si>
  <si>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</si>
  <si>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</si>
  <si>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</si>
  <si>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</si>
  <si>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</si>
  <si>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</si>
  <si>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</si>
  <si>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</si>
  <si>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</si>
  <si>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</si>
  <si>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</si>
  <si>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</si>
  <si>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</si>
  <si>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</si>
  <si>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</si>
  <si>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</si>
  <si>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</si>
  <si>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</si>
  <si>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</si>
  <si>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</si>
  <si>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</si>
  <si>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</si>
  <si>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</si>
  <si>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</si>
  <si>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</si>
  <si>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</si>
  <si>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</si>
  <si>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</si>
  <si>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</si>
  <si>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</si>
  <si>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</si>
  <si>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</si>
  <si>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</si>
  <si>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</si>
  <si>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</si>
  <si>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</si>
  <si>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</si>
  <si>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</si>
  <si>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</si>
  <si>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</si>
  <si>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</si>
  <si>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</si>
  <si>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</si>
  <si>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</si>
  <si>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</si>
  <si>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</si>
  <si>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</si>
  <si>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</si>
  <si>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</si>
  <si>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</si>
  <si>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</si>
  <si>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</si>
  <si>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</si>
  <si>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</si>
  <si>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</si>
  <si>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</si>
  <si>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</si>
  <si>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</si>
  <si>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</si>
  <si>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</si>
  <si>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</si>
  <si>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</si>
  <si>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</si>
  <si>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</si>
  <si>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</si>
  <si>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</si>
  <si>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</si>
  <si>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</si>
  <si>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</si>
  <si>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</si>
  <si>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</si>
  <si>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</si>
  <si>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</si>
  <si>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</si>
  <si>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</si>
  <si>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</si>
  <si>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</si>
  <si>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</si>
  <si>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</si>
  <si>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</si>
  <si>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</si>
  <si>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</si>
  <si>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</si>
  <si>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</si>
  <si>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</si>
  <si>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</si>
  <si>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</si>
  <si>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</si>
  <si>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</si>
  <si>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</si>
  <si>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</si>
  <si>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</si>
  <si>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</si>
  <si>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</si>
  <si>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</si>
  <si>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</si>
  <si>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</si>
  <si>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</si>
  <si>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</si>
  <si>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</si>
  <si>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</si>
  <si>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</si>
  <si>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</si>
  <si>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</si>
  <si>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</si>
  <si>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</si>
  <si>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</si>
  <si>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</si>
  <si>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</si>
  <si>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</si>
  <si>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</si>
  <si>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</si>
  <si>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</si>
  <si>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</si>
  <si>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</si>
  <si>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</si>
  <si>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</si>
  <si>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</si>
  <si>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</si>
  <si>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</si>
  <si>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</si>
  <si>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</si>
  <si>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</si>
  <si>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</si>
  <si>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</si>
  <si>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</si>
  <si>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</si>
  <si>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</si>
  <si>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</si>
  <si>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</si>
  <si>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</si>
  <si>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</si>
  <si>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</si>
  <si>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</si>
  <si>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</si>
  <si>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</si>
  <si>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</si>
  <si>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</si>
  <si>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</si>
  <si>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</si>
  <si>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</si>
  <si>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</si>
  <si>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</si>
  <si>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</si>
  <si>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</si>
  <si>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</si>
  <si>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</si>
  <si>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</si>
  <si>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</si>
  <si>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</si>
  <si>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</si>
  <si>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</si>
  <si>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</si>
  <si>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</si>
  <si>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</si>
  <si>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</si>
  <si>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</si>
  <si>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</si>
  <si>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</si>
  <si>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</si>
  <si>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</si>
  <si>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</si>
  <si>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</si>
  <si>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</si>
  <si>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</si>
  <si>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</si>
  <si>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</si>
  <si>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</si>
  <si>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</si>
  <si>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</si>
  <si>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</si>
  <si>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</si>
  <si>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</si>
  <si>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</si>
  <si>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</si>
  <si>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</si>
  <si>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</si>
  <si>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</si>
  <si>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</si>
  <si>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</si>
  <si>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</si>
  <si>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</si>
  <si>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</si>
  <si>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</si>
  <si>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</si>
  <si>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</si>
  <si>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</si>
  <si>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</si>
  <si>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</si>
  <si>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</si>
  <si>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</si>
  <si>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</si>
  <si>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</si>
  <si>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</si>
  <si>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</si>
  <si>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</si>
  <si>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</si>
  <si>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</si>
  <si>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</si>
  <si>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</si>
  <si>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</si>
  <si>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</si>
  <si>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</si>
  <si>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</si>
  <si>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</si>
  <si>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</si>
  <si>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</si>
  <si>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</si>
  <si>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</si>
  <si>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</si>
  <si>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</si>
  <si>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</si>
  <si>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</si>
  <si>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</si>
  <si>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</si>
  <si>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</si>
  <si>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</si>
  <si>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</si>
  <si>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</si>
  <si>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</si>
  <si>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</si>
  <si>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</si>
  <si>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</si>
  <si>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</si>
  <si>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</si>
  <si>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</si>
  <si>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</si>
  <si>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</si>
  <si>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</si>
  <si>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</si>
  <si>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</si>
  <si>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</si>
  <si>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</si>
  <si>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</si>
  <si>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</si>
  <si>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</si>
  <si>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</si>
  <si>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</si>
  <si>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</si>
  <si>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</si>
  <si>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</si>
  <si>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</si>
  <si>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</si>
  <si>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</si>
  <si>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</si>
  <si>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</si>
  <si>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</si>
  <si>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</si>
  <si>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</si>
  <si>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</si>
  <si>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</si>
  <si>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</si>
  <si>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</si>
  <si>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</si>
  <si>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</si>
  <si>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</si>
  <si>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</si>
  <si>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</si>
  <si>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</si>
  <si>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</si>
  <si>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</si>
  <si>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</si>
  <si>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</si>
  <si>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</si>
  <si>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</si>
  <si>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</si>
  <si>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</si>
  <si>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</si>
  <si>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</si>
  <si>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</si>
  <si>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</si>
  <si>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</si>
  <si>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</si>
  <si>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</si>
  <si>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</si>
  <si>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</si>
  <si>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</si>
  <si>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</si>
  <si>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</si>
  <si>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</si>
  <si>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</si>
  <si>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</si>
  <si>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</si>
  <si>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</si>
  <si>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</si>
  <si>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</si>
  <si>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</si>
  <si>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</si>
  <si>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</si>
  <si>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</si>
  <si>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</si>
  <si>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</si>
  <si>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</si>
  <si>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</si>
  <si>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</si>
  <si>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</si>
  <si>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</si>
  <si>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</si>
  <si>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</si>
  <si>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</si>
  <si>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</si>
  <si>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</si>
  <si>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</si>
  <si>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</si>
  <si>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</si>
  <si>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</si>
  <si>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</si>
  <si>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</si>
  <si>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</si>
  <si>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</si>
  <si>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</si>
  <si>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</si>
  <si>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</si>
  <si>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</si>
  <si>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</si>
  <si>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</si>
  <si>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</si>
  <si>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</si>
  <si>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</si>
  <si>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</si>
  <si>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</si>
  <si>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</si>
  <si>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</si>
  <si>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</si>
  <si>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</si>
  <si>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</si>
  <si>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</si>
  <si>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</si>
  <si>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</si>
  <si>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</si>
  <si>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</si>
  <si>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</si>
  <si>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</si>
  <si>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</si>
  <si>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</si>
  <si>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</si>
  <si>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</si>
  <si>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</si>
  <si>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</si>
  <si>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</si>
  <si>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</si>
  <si>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</si>
  <si>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</si>
  <si>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</si>
  <si>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</si>
  <si>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</si>
  <si>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</si>
  <si>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</si>
  <si>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</si>
  <si>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</si>
  <si>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</si>
  <si>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</si>
  <si>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</si>
  <si>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</si>
  <si>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</si>
  <si>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</si>
  <si>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</si>
  <si>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</si>
  <si>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</si>
  <si>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</si>
  <si>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</si>
  <si>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</si>
  <si>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</si>
  <si>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</si>
  <si>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</si>
  <si>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</si>
  <si>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</si>
  <si>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</si>
  <si>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</si>
  <si>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</si>
  <si>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</si>
  <si>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</si>
  <si>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</si>
  <si>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</si>
  <si>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</si>
  <si>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</si>
  <si>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</si>
  <si>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</si>
  <si>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</si>
  <si>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</si>
  <si>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</si>
  <si>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</si>
  <si>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</si>
  <si>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</si>
  <si>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</si>
  <si>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</si>
  <si>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</si>
  <si>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</si>
  <si>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</si>
  <si>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</si>
  <si>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</si>
  <si>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</si>
  <si>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</si>
  <si>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</si>
  <si>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</si>
  <si>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</si>
  <si>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</si>
  <si>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</si>
  <si>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</si>
  <si>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</si>
  <si>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</si>
  <si>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</si>
  <si>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</si>
  <si>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</si>
  <si>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</si>
  <si>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</si>
  <si>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</si>
  <si>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</si>
  <si>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</si>
  <si>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</si>
  <si>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</si>
  <si>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</si>
  <si>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</si>
  <si>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</si>
  <si>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</si>
  <si>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</si>
  <si>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</si>
  <si>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</si>
  <si>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</si>
  <si>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</si>
  <si>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</si>
  <si>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</si>
  <si>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</si>
  <si>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</si>
  <si>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</si>
  <si>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</si>
  <si>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</si>
  <si>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</si>
  <si>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</si>
  <si>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</si>
  <si>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</si>
  <si>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</si>
  <si>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</si>
  <si>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</si>
  <si>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</si>
  <si>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</si>
  <si>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</si>
  <si>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</si>
  <si>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</si>
  <si>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</si>
  <si>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</si>
  <si>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</si>
  <si>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</si>
  <si>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</si>
  <si>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</si>
  <si>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</si>
  <si>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</si>
  <si>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</si>
  <si>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</si>
  <si>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</si>
  <si>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</si>
  <si>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</si>
  <si>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</si>
  <si>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</si>
  <si>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</si>
  <si>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</si>
  <si>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</si>
  <si>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</si>
  <si>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</si>
  <si>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</si>
  <si>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</si>
  <si>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</si>
  <si>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</si>
  <si>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</si>
  <si>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</si>
  <si>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</si>
  <si>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</si>
  <si>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</si>
  <si>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</si>
  <si>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</si>
  <si>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</si>
  <si>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</si>
  <si>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</si>
  <si>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</si>
  <si>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</si>
  <si>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</si>
  <si>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</si>
  <si>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</si>
  <si>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</si>
  <si>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</si>
  <si>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</si>
  <si>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</si>
  <si>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</si>
  <si>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</si>
  <si>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</si>
  <si>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</si>
  <si>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</si>
  <si>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</si>
  <si>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</si>
  <si>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</si>
  <si>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</si>
  <si>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</si>
  <si>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</si>
  <si>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</si>
  <si>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</si>
  <si>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</si>
  <si>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</si>
  <si>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</si>
  <si>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</si>
  <si>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</si>
  <si>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</si>
  <si>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</si>
  <si>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</si>
  <si>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</si>
  <si>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</si>
  <si>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</si>
  <si>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</si>
  <si>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</si>
  <si>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</si>
  <si>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</si>
  <si>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</si>
  <si>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</si>
  <si>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</si>
  <si>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</si>
  <si>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</si>
  <si>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</si>
  <si>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</si>
  <si>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</si>
  <si>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</si>
  <si>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</si>
  <si>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</si>
  <si>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</si>
  <si>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</si>
  <si>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</si>
  <si>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</si>
  <si>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</si>
  <si>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</si>
  <si>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</si>
  <si>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</si>
  <si>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</si>
  <si>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</si>
  <si>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</si>
  <si>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</si>
  <si>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</si>
  <si>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</si>
  <si>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</si>
  <si>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</si>
  <si>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</si>
  <si>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</si>
  <si>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</si>
  <si>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</si>
  <si>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</si>
  <si>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</si>
  <si>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</si>
  <si>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</si>
  <si>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</si>
  <si>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</si>
  <si>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</si>
  <si>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</si>
  <si>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</si>
  <si>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</si>
  <si>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</si>
  <si>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</si>
  <si>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</si>
  <si>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</si>
  <si>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</si>
  <si>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</si>
  <si>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</si>
  <si>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</si>
  <si>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</si>
  <si>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</si>
  <si>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</si>
  <si>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</si>
  <si>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</si>
  <si>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</si>
  <si>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</si>
  <si>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</si>
  <si>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</si>
  <si>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</si>
  <si>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</si>
  <si>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</si>
  <si>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</si>
  <si>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</si>
  <si>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</si>
  <si>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</si>
  <si>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</si>
  <si>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</si>
  <si>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</si>
  <si>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</si>
  <si>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</si>
  <si>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</si>
  <si>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</si>
  <si>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</si>
  <si>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</si>
  <si>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</si>
  <si>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</si>
  <si>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</si>
  <si>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</si>
  <si>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</si>
  <si>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</si>
  <si>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</si>
  <si>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</si>
  <si>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</si>
  <si>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</si>
  <si>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</si>
  <si>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</si>
  <si>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</si>
  <si>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</si>
  <si>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</si>
  <si>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</si>
  <si>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</si>
  <si>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</si>
  <si>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</si>
  <si>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</si>
  <si>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</si>
  <si>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</si>
  <si>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</si>
  <si>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</si>
  <si>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</si>
  <si>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</si>
  <si>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</si>
  <si>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</si>
  <si>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</si>
  <si>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</si>
  <si>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</si>
  <si>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</si>
  <si>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</si>
  <si>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</si>
  <si>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</si>
  <si>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</si>
  <si>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</si>
  <si>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</si>
  <si>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</si>
  <si>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</si>
  <si>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</si>
  <si>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</si>
  <si>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</si>
  <si>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</si>
  <si>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</si>
  <si>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</si>
  <si>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</si>
  <si>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</si>
  <si>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</si>
  <si>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</si>
  <si>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</si>
  <si>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</si>
  <si>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</si>
  <si>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</si>
  <si>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</si>
  <si>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</si>
  <si>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</si>
  <si>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</si>
  <si>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</si>
  <si>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</si>
  <si>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</si>
  <si>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</si>
  <si>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</si>
  <si>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</si>
  <si>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</si>
  <si>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</si>
  <si>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</si>
  <si>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</si>
  <si>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</si>
  <si>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</si>
  <si>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</si>
  <si>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</si>
  <si>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</si>
  <si>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</si>
  <si>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</si>
  <si>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</si>
  <si>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</si>
  <si>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</si>
  <si>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</si>
  <si>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</si>
  <si>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</si>
  <si>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</si>
  <si>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</si>
  <si>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</si>
  <si>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</si>
  <si>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</si>
  <si>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</si>
  <si>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</si>
  <si>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</si>
  <si>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</si>
  <si>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</si>
  <si>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</si>
  <si>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</si>
  <si>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</si>
  <si>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</si>
  <si>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</si>
  <si>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</si>
  <si>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</si>
  <si>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</si>
  <si>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</si>
  <si>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</si>
  <si>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</si>
  <si>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</si>
  <si>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</si>
  <si>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</si>
  <si>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</si>
  <si>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</si>
  <si>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</si>
  <si>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</si>
  <si>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</si>
  <si>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</si>
  <si>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</si>
  <si>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</si>
  <si>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</si>
  <si>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</si>
  <si>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</si>
  <si>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</si>
  <si>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</si>
  <si>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</si>
  <si>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</si>
  <si>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</si>
  <si>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</si>
  <si>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</si>
  <si>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</si>
  <si>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</si>
  <si>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</si>
  <si>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</si>
  <si>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</si>
  <si>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</si>
  <si>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</si>
  <si>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</si>
  <si>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</si>
  <si>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</si>
  <si>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</si>
  <si>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</si>
  <si>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</si>
  <si>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</si>
  <si>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</si>
  <si>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</si>
  <si>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</si>
  <si>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</si>
  <si>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</si>
  <si>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</si>
  <si>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</si>
  <si>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</si>
  <si>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</si>
  <si>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</si>
  <si>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</si>
  <si>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</si>
  <si>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</si>
  <si>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</si>
  <si>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</si>
  <si>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</si>
  <si>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</si>
  <si>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</si>
  <si>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</si>
  <si>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</si>
  <si>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</si>
  <si>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</si>
  <si>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</si>
  <si>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</si>
  <si>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</si>
  <si>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</si>
  <si>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</si>
  <si>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</si>
  <si>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</si>
  <si>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</si>
  <si>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</si>
  <si>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</si>
  <si>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</si>
  <si>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</si>
  <si>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</si>
  <si>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</si>
  <si>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</si>
  <si>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</si>
  <si>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</si>
  <si>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</si>
  <si>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</si>
  <si>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</si>
  <si>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</si>
  <si>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</si>
  <si>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</si>
  <si>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</si>
  <si>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</si>
  <si>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</si>
  <si>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</si>
  <si>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</si>
  <si>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</si>
  <si>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</si>
  <si>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</si>
  <si>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</si>
  <si>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</si>
  <si>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</si>
  <si>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</si>
  <si>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</si>
  <si>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</si>
  <si>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</si>
  <si>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</si>
  <si>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</si>
  <si>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</si>
  <si>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</si>
  <si>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</si>
  <si>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</si>
  <si>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</si>
  <si>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</si>
  <si>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</si>
  <si>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</si>
  <si>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</si>
  <si>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</si>
  <si>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</si>
  <si>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</si>
  <si>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</si>
  <si>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</si>
  <si>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</si>
  <si>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</si>
  <si>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</si>
  <si>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</si>
  <si>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</si>
  <si>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</si>
  <si>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</si>
  <si>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</si>
  <si>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</si>
  <si>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</si>
  <si>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</si>
  <si>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</si>
  <si>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</si>
  <si>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</si>
  <si>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</si>
  <si>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</si>
  <si>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</si>
  <si>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</si>
  <si>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</si>
  <si>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</si>
  <si>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</si>
  <si>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</si>
  <si>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</si>
  <si>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</si>
  <si>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</si>
  <si>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</si>
  <si>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</si>
  <si>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</si>
  <si>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</si>
  <si>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</si>
  <si>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</si>
  <si>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</si>
  <si>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</si>
  <si>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</si>
  <si>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</si>
  <si>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</si>
  <si>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</si>
  <si>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</si>
  <si>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</si>
  <si>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</si>
  <si>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</si>
  <si>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</si>
  <si>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</si>
  <si>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</si>
  <si>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</si>
  <si>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</si>
  <si>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</si>
  <si>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</si>
  <si>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</si>
  <si>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</si>
  <si>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</si>
  <si>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</si>
  <si>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</si>
  <si>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</si>
  <si>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</si>
  <si>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</si>
  <si>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</si>
  <si>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</si>
  <si>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</si>
  <si>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</si>
  <si>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</si>
  <si>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</si>
  <si>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</si>
  <si>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</si>
  <si>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</si>
  <si>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</si>
  <si>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</si>
  <si>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</si>
  <si>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</si>
  <si>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</si>
  <si>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</si>
  <si>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</si>
  <si>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</si>
  <si>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</si>
  <si>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</si>
  <si>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</si>
  <si>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</si>
  <si>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</si>
  <si>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</si>
  <si>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</si>
  <si>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</si>
  <si>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</si>
  <si>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</si>
  <si>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</si>
  <si>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</si>
  <si>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</si>
  <si>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</si>
  <si>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</si>
  <si>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</si>
  <si>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</si>
  <si>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</si>
  <si>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</si>
  <si>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</si>
  <si>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</si>
  <si>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</si>
  <si>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</si>
  <si>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</si>
  <si>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</si>
  <si>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</si>
  <si>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</si>
  <si>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</si>
  <si>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</si>
  <si>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</si>
  <si>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</si>
  <si>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</si>
  <si>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</si>
  <si>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</si>
  <si>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</si>
  <si>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</si>
  <si>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</si>
  <si>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</si>
  <si>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</si>
  <si>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</si>
  <si>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</si>
  <si>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</si>
  <si>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</si>
  <si>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</si>
  <si>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</si>
  <si>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</si>
  <si>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</si>
  <si>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</si>
  <si>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</si>
  <si>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</si>
  <si>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</si>
  <si>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</si>
  <si>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</si>
  <si>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</si>
  <si>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</si>
  <si>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</si>
  <si>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</si>
  <si>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</si>
  <si>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</si>
  <si>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</si>
  <si>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</si>
  <si>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</si>
  <si>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</si>
  <si>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</si>
  <si>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</si>
  <si>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</si>
  <si>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</si>
  <si>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</si>
  <si>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</si>
  <si>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</si>
  <si>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</si>
  <si>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</si>
  <si>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</si>
  <si>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</si>
  <si>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</si>
  <si>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</si>
  <si>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</si>
  <si>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</si>
  <si>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</si>
  <si>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</si>
  <si>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</si>
  <si>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</si>
  <si>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</si>
  <si>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</si>
  <si>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</si>
  <si>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</si>
  <si>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</si>
  <si>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</si>
  <si>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</si>
  <si>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</si>
  <si>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</si>
  <si>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</si>
  <si>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</si>
  <si>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</si>
  <si>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</si>
  <si>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</si>
  <si>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</si>
  <si>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</si>
  <si>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</si>
  <si>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</si>
  <si>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</si>
  <si>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</si>
  <si>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</si>
  <si>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</si>
  <si>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</si>
  <si>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</si>
  <si>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</si>
  <si>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</si>
  <si>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</si>
  <si>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</si>
  <si>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</si>
  <si>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</si>
  <si>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</si>
  <si>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</si>
  <si>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</si>
  <si>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</si>
  <si>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</si>
  <si>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</si>
  <si>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</si>
  <si>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</si>
  <si>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</si>
  <si>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</si>
  <si>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</si>
  <si>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</si>
  <si>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</si>
  <si>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</si>
  <si>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</si>
  <si>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</si>
  <si>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</si>
  <si>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</si>
  <si>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</si>
  <si>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</si>
  <si>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</si>
  <si>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</si>
  <si>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</si>
  <si>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</si>
  <si>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</si>
  <si>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</si>
  <si>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</si>
  <si>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</si>
  <si>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</si>
  <si>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</si>
  <si>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</si>
  <si>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</si>
  <si>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</si>
  <si>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</si>
  <si>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</si>
  <si>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</si>
  <si>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</si>
  <si>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</si>
  <si>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</si>
  <si>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</si>
  <si>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</si>
  <si>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</si>
  <si>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</si>
  <si>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</si>
  <si>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</si>
  <si>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</si>
  <si>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</si>
  <si>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</si>
  <si>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</si>
  <si>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</si>
  <si>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</si>
  <si>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</si>
  <si>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</si>
  <si>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</si>
  <si>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</si>
  <si>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</si>
  <si>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</si>
  <si>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</si>
  <si>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</si>
  <si>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</si>
  <si>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</si>
  <si>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</si>
  <si>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</si>
  <si>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</si>
  <si>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</si>
  <si>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</si>
  <si>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</si>
  <si>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</si>
  <si>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</si>
  <si>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</si>
  <si>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</si>
  <si>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</si>
  <si>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</si>
  <si>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</si>
  <si>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</si>
  <si>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</si>
  <si>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</si>
  <si>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</si>
  <si>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</si>
  <si>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</si>
  <si>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</si>
  <si>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</si>
  <si>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</si>
  <si>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</si>
  <si>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</si>
  <si>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</si>
  <si>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</si>
  <si>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</si>
  <si>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</si>
  <si>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</si>
  <si>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</si>
  <si>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</si>
  <si>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</si>
  <si>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</si>
  <si>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</si>
  <si>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</si>
  <si>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</si>
  <si>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</si>
  <si>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</si>
  <si>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</si>
  <si>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</si>
  <si>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</si>
  <si>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</si>
  <si>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</si>
  <si>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</si>
  <si>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</si>
  <si>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</si>
  <si>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</si>
  <si>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</si>
  <si>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</si>
  <si>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</si>
  <si>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</si>
  <si>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</si>
  <si>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</si>
  <si>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</si>
  <si>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</si>
  <si>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</si>
  <si>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</si>
  <si>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</si>
  <si>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</si>
  <si>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</si>
  <si>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</si>
  <si>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</si>
  <si>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</si>
  <si>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</si>
  <si>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</si>
  <si>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</si>
  <si>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</si>
  <si>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</si>
  <si>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</si>
  <si>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</si>
  <si>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</si>
  <si>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</si>
  <si>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</si>
  <si>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</si>
  <si>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</si>
  <si>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</si>
  <si>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</si>
  <si>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</si>
  <si>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</si>
  <si>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</si>
  <si>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</si>
  <si>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</si>
  <si>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</si>
  <si>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</si>
  <si>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</si>
  <si>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</si>
  <si>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</si>
  <si>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</si>
  <si>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</si>
  <si>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</si>
  <si>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</si>
  <si>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</si>
  <si>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</si>
  <si>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</si>
  <si>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</si>
  <si>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</si>
  <si>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</si>
  <si>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</si>
  <si>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</si>
  <si>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</si>
  <si>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</si>
  <si>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</si>
  <si>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</si>
  <si>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</si>
  <si>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</si>
  <si>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</si>
  <si>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</si>
  <si>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</si>
  <si>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</si>
  <si>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</si>
  <si>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</si>
  <si>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</si>
  <si>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</si>
  <si>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</si>
  <si>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</si>
  <si>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</si>
  <si>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</si>
  <si>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</si>
  <si>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</si>
  <si>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</si>
  <si>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</si>
  <si>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</si>
  <si>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</si>
  <si>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</si>
  <si>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</si>
  <si>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</si>
  <si>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</si>
  <si>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</si>
  <si>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</si>
  <si>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</si>
  <si>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</si>
  <si>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</si>
  <si>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</si>
  <si>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</si>
  <si>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</si>
  <si>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</si>
  <si>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</si>
  <si>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</si>
  <si>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</si>
  <si>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</si>
  <si>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</si>
  <si>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</si>
  <si>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</si>
  <si>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</si>
  <si>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</si>
  <si>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</si>
  <si>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</si>
  <si>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</si>
  <si>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</si>
  <si>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</si>
  <si>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</si>
  <si>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</si>
  <si>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</si>
  <si>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</si>
  <si>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</si>
  <si>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</si>
  <si>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</si>
  <si>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</si>
  <si>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</si>
  <si>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</si>
  <si>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</si>
  <si>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</si>
  <si>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</si>
  <si>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</si>
  <si>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</si>
  <si>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</si>
  <si>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</si>
  <si>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</si>
  <si>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</si>
  <si>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</si>
  <si>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</si>
  <si>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</si>
  <si>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</si>
  <si>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</si>
  <si>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</si>
  <si>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</si>
  <si>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</si>
  <si>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</si>
  <si>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</si>
  <si>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</si>
  <si>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</si>
  <si>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</si>
  <si>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</si>
  <si>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</si>
  <si>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</si>
  <si>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</si>
  <si>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</si>
  <si>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</si>
  <si>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</si>
  <si>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</si>
  <si>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</si>
  <si>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</si>
  <si>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</si>
  <si>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</si>
  <si>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</si>
  <si>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</si>
  <si>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</si>
  <si>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</si>
  <si>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</si>
  <si>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</si>
  <si>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</si>
  <si>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</si>
  <si>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</si>
  <si>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</si>
  <si>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</si>
  <si>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</si>
  <si>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</si>
  <si>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</si>
  <si>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</si>
  <si>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</si>
  <si>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</si>
  <si>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</si>
  <si>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</si>
  <si>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</si>
  <si>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</si>
  <si>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</si>
  <si>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</si>
  <si>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</si>
  <si>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</si>
  <si>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</si>
  <si>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</si>
  <si>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</si>
  <si>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</si>
  <si>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</si>
  <si>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</si>
  <si>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</si>
  <si>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</si>
  <si>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</si>
  <si>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</si>
  <si>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</si>
  <si>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</si>
  <si>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</si>
  <si>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</si>
  <si>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</si>
  <si>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</si>
  <si>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</si>
  <si>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</si>
  <si>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</si>
  <si>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</si>
  <si>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</si>
  <si>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</si>
  <si>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</si>
  <si>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</si>
  <si>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</si>
  <si>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</si>
  <si>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</si>
  <si>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</si>
  <si>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</si>
  <si>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</si>
  <si>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</si>
  <si>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</si>
  <si>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</si>
  <si>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</si>
  <si>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</si>
  <si>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</si>
  <si>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</si>
  <si>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</si>
  <si>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</si>
  <si>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</si>
  <si>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</si>
  <si>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</si>
  <si>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</si>
  <si>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</si>
  <si>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</si>
  <si>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</si>
  <si>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</si>
  <si>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</si>
  <si>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</si>
  <si>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</si>
  <si>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</si>
  <si>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</si>
  <si>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</si>
  <si>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</si>
  <si>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</si>
  <si>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</si>
  <si>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</si>
  <si>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</si>
  <si>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</si>
  <si>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</si>
  <si>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</si>
  <si>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</si>
  <si>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</si>
  <si>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</si>
  <si>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</si>
  <si>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</si>
  <si>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</si>
  <si>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</si>
  <si>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</si>
  <si>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</si>
  <si>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</si>
  <si>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</si>
  <si>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</si>
  <si>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</si>
  <si>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</si>
  <si>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</si>
  <si>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</si>
  <si>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</si>
  <si>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</si>
  <si>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</si>
  <si>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</si>
  <si>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</si>
  <si>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</si>
  <si>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</si>
  <si>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</si>
  <si>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</si>
  <si>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</si>
  <si>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</si>
  <si>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</si>
  <si>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</si>
  <si>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</si>
  <si>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</si>
  <si>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</si>
  <si>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</si>
  <si>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</si>
  <si>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</si>
  <si>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</si>
  <si>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</si>
  <si>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</si>
  <si>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</si>
  <si>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</si>
  <si>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</si>
  <si>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</si>
  <si>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</si>
  <si>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</si>
  <si>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</si>
  <si>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</si>
  <si>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</si>
  <si>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</si>
  <si>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</si>
  <si>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</si>
  <si>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</si>
  <si>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</si>
  <si>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</si>
  <si>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</si>
  <si>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</si>
  <si>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</si>
  <si>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</si>
  <si>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</si>
  <si>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</si>
  <si>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</si>
  <si>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</si>
  <si>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</si>
  <si>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</si>
  <si>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</si>
  <si>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</si>
  <si>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</si>
  <si>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</si>
  <si>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</si>
  <si>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</si>
  <si>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</si>
  <si>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</si>
  <si>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</si>
  <si>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</si>
  <si>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</si>
  <si>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</si>
  <si>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</si>
  <si>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</si>
  <si>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</si>
  <si>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</si>
  <si>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</si>
  <si>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</si>
  <si>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</si>
  <si>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</si>
  <si>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</si>
  <si>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</si>
  <si>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</si>
  <si>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</si>
  <si>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</si>
  <si>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</si>
  <si>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</si>
  <si>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</si>
  <si>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</si>
  <si>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</si>
  <si>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</si>
  <si>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</si>
  <si>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</si>
  <si>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</si>
  <si>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</si>
  <si>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</si>
  <si>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</si>
  <si>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</si>
  <si>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</si>
  <si>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</si>
  <si>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</si>
  <si>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</si>
  <si>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</si>
  <si>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</si>
  <si>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</si>
  <si>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</si>
  <si>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</si>
  <si>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</si>
  <si>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</si>
  <si>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</si>
  <si>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</si>
  <si>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</si>
  <si>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</si>
  <si>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</si>
  <si>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</si>
  <si>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</si>
  <si>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</si>
  <si>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</si>
  <si>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</si>
  <si>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</si>
  <si>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</si>
  <si>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</si>
  <si>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</si>
  <si>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</si>
  <si>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</si>
  <si>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</si>
  <si>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</si>
  <si>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</si>
  <si>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</si>
  <si>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</si>
  <si>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</si>
  <si>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</si>
  <si>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</si>
  <si>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</si>
  <si>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</si>
  <si>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</si>
  <si>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</si>
  <si>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</si>
  <si>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</si>
  <si>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</si>
  <si>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</si>
  <si>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</si>
  <si>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</si>
  <si>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</si>
  <si>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</si>
  <si>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</si>
  <si>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</si>
  <si>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</si>
  <si>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</si>
  <si>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</si>
  <si>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</si>
  <si>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</si>
  <si>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</si>
  <si>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</si>
  <si>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</si>
  <si>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</si>
  <si>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</si>
  <si>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</si>
  <si>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</si>
  <si>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</si>
  <si>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</si>
  <si>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</si>
  <si>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</si>
  <si>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</si>
  <si>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</si>
  <si>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</si>
  <si>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</si>
  <si>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</si>
  <si>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</si>
  <si>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</si>
  <si>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</si>
  <si>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</si>
  <si>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</si>
  <si>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</si>
  <si>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</si>
  <si>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</si>
  <si>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</si>
  <si>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</si>
  <si>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</si>
  <si>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</si>
  <si>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</si>
  <si>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</si>
  <si>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</si>
  <si>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</si>
  <si>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</si>
  <si>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</si>
  <si>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</si>
  <si>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</si>
  <si>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</si>
  <si>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</si>
  <si>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</si>
  <si>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</si>
  <si>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</si>
  <si>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</si>
  <si>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</si>
  <si>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</si>
  <si>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</si>
  <si>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</si>
  <si>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</si>
  <si>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</si>
  <si>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</si>
  <si>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</si>
  <si>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</si>
  <si>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</si>
  <si>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</si>
  <si>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</si>
  <si>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</si>
  <si>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</si>
  <si>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</si>
  <si>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</si>
  <si>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</si>
  <si>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</si>
  <si>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</si>
  <si>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</si>
  <si>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</si>
  <si>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</si>
  <si>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</si>
  <si>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</si>
  <si>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</si>
  <si>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</si>
  <si>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</si>
  <si>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</si>
  <si>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</si>
  <si>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</si>
  <si>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</si>
  <si>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</si>
  <si>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</si>
  <si>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</si>
  <si>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</si>
  <si>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</si>
  <si>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</si>
  <si>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</si>
  <si>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</si>
  <si>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</si>
  <si>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</si>
  <si>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</si>
  <si>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</si>
  <si>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</si>
  <si>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</si>
  <si>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</si>
  <si>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</si>
  <si>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</si>
  <si>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</si>
  <si>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</si>
  <si>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</si>
  <si>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</si>
  <si>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</si>
  <si>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</si>
  <si>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</si>
  <si>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</si>
  <si>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</si>
  <si>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</si>
  <si>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</si>
  <si>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</si>
  <si>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</si>
  <si>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</si>
  <si>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</si>
  <si>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</si>
  <si>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</si>
  <si>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</si>
  <si>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</si>
  <si>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</si>
  <si>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</si>
  <si>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</si>
  <si>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</si>
  <si>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</si>
  <si>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</si>
  <si>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</si>
  <si>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</si>
  <si>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</si>
  <si>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</si>
  <si>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</si>
  <si>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</si>
  <si>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</si>
  <si>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</si>
  <si>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</si>
  <si>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</si>
  <si>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</si>
  <si>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</si>
  <si>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</si>
  <si>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</si>
  <si>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</si>
  <si>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</si>
  <si>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</si>
  <si>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</si>
  <si>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</si>
  <si>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</si>
  <si>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</si>
  <si>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</si>
  <si>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</si>
  <si>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</si>
  <si>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</si>
  <si>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</si>
  <si>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</si>
  <si>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</si>
  <si>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</si>
  <si>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</si>
  <si>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</si>
  <si>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</si>
  <si>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</si>
  <si>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</si>
  <si>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</si>
  <si>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</si>
  <si>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</si>
  <si>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</si>
  <si>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</si>
  <si>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</si>
  <si>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</si>
  <si>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</si>
  <si>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</si>
  <si>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</si>
  <si>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</si>
  <si>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</si>
  <si>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</si>
  <si>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</si>
  <si>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</si>
  <si>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</si>
  <si>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</si>
  <si>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</si>
  <si>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</si>
  <si>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</si>
  <si>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</si>
  <si>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</si>
  <si>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</si>
  <si>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</si>
  <si>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</si>
  <si>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</si>
  <si>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</si>
  <si>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</si>
  <si>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</si>
  <si>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</si>
  <si>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</si>
  <si>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</si>
  <si>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</si>
  <si>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</si>
  <si>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</si>
  <si>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</si>
  <si>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</si>
  <si>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</si>
  <si>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</si>
  <si>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</si>
  <si>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</si>
  <si>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</si>
  <si>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</si>
  <si>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</si>
  <si>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</si>
  <si>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</si>
  <si>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</si>
  <si>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</si>
  <si>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</si>
  <si>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</si>
  <si>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</si>
  <si>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</si>
  <si>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</si>
  <si>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</si>
  <si>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</si>
  <si>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</si>
  <si>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</si>
  <si>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</si>
  <si>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</si>
  <si>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</si>
  <si>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</si>
  <si>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</si>
  <si>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</si>
  <si>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</si>
  <si>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</si>
  <si>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</si>
  <si>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</si>
  <si>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</si>
  <si>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</si>
  <si>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</si>
  <si>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</si>
  <si>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</si>
  <si>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</si>
  <si>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</si>
  <si>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</si>
  <si>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</si>
  <si>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</si>
  <si>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</si>
  <si>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</si>
  <si>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</si>
  <si>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</si>
  <si>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</si>
  <si>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</si>
  <si>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</si>
  <si>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</si>
  <si>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</si>
  <si>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</si>
  <si>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</si>
  <si>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</si>
  <si>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</si>
  <si>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</si>
  <si>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</si>
  <si>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</si>
  <si>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</si>
  <si>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</si>
  <si>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</si>
  <si>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</si>
  <si>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</si>
  <si>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</si>
  <si>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</si>
  <si>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</si>
  <si>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</si>
  <si>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</si>
  <si>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</si>
  <si>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</si>
  <si>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</si>
  <si>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</si>
  <si>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</si>
  <si>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</si>
  <si>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</si>
  <si>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</si>
  <si>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</si>
  <si>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</si>
  <si>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</si>
  <si>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</si>
  <si>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</si>
  <si>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</si>
  <si>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</si>
  <si>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</si>
  <si>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</si>
  <si>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</si>
  <si>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</si>
  <si>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</si>
  <si>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</si>
  <si>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</si>
  <si>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</si>
  <si>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</si>
  <si>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</si>
  <si>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</si>
  <si>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</si>
  <si>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</si>
  <si>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</si>
  <si>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</si>
  <si>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</si>
  <si>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</si>
  <si>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</si>
  <si>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</si>
  <si>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</si>
  <si>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</si>
  <si>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</si>
  <si>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</si>
  <si>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</si>
  <si>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</si>
  <si>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</si>
  <si>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</si>
  <si>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</si>
  <si>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</si>
  <si>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</si>
  <si>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</si>
  <si>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</si>
  <si>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</si>
  <si>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</si>
  <si>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</si>
  <si>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</si>
  <si>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</si>
  <si>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</si>
  <si>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</si>
  <si>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</si>
  <si>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</si>
  <si>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</si>
  <si>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</si>
  <si>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</si>
  <si>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</si>
  <si>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</si>
  <si>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</si>
  <si>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</si>
  <si>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</si>
  <si>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</si>
  <si>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</si>
  <si>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</si>
  <si>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</si>
  <si>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</si>
  <si>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</si>
  <si>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</si>
  <si>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</si>
  <si>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</si>
  <si>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</si>
  <si>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</si>
  <si>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</si>
  <si>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</si>
  <si>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</si>
  <si>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</si>
  <si>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</si>
  <si>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</si>
  <si>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</si>
  <si>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</si>
  <si>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</si>
  <si>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</si>
  <si>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</si>
  <si>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</si>
  <si>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</si>
  <si>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</si>
  <si>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</si>
  <si>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</si>
  <si>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</si>
  <si>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</si>
  <si>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</si>
  <si>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</si>
  <si>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</si>
  <si>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</si>
  <si>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</si>
  <si>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</si>
  <si>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</si>
  <si>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</si>
  <si>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</si>
  <si>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</si>
  <si>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</si>
  <si>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</si>
  <si>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</si>
  <si>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</si>
  <si>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</si>
  <si>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</si>
  <si>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</si>
  <si>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</si>
  <si>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</si>
  <si>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</si>
  <si>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</si>
  <si>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</si>
  <si>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</si>
  <si>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</si>
  <si>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</si>
  <si>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</si>
  <si>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</si>
  <si>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</si>
  <si>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</si>
  <si>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</si>
  <si>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</si>
  <si>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</si>
  <si>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</si>
  <si>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</si>
  <si>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</si>
  <si>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</si>
  <si>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</si>
  <si>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</si>
  <si>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</si>
  <si>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</si>
  <si>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</si>
  <si>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</si>
  <si>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</si>
  <si>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</si>
  <si>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</si>
  <si>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</si>
  <si>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</si>
  <si>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</si>
  <si>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</si>
  <si>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</si>
  <si>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</si>
  <si>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</si>
  <si>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</si>
  <si>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</si>
  <si>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</si>
  <si>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</si>
  <si>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</si>
  <si>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</si>
  <si>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</si>
  <si>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</si>
  <si>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</si>
  <si>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</si>
  <si>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</si>
  <si>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</si>
  <si>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</si>
  <si>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</si>
  <si>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</si>
  <si>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</si>
  <si>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</si>
  <si>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</si>
  <si>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</si>
  <si>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</si>
  <si>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</si>
  <si>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</si>
  <si>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</si>
  <si>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</si>
  <si>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</si>
  <si>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</si>
  <si>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</si>
  <si>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</si>
  <si>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</si>
  <si>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</si>
  <si>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</si>
  <si>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</si>
  <si>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</si>
  <si>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</si>
  <si>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</si>
  <si>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</si>
  <si>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</si>
  <si>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</si>
  <si>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</si>
  <si>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</si>
  <si>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</si>
  <si>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</si>
  <si>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</si>
  <si>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</si>
  <si>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</si>
  <si>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</si>
  <si>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</si>
  <si>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</si>
  <si>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</si>
  <si>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</si>
  <si>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</si>
  <si>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</si>
  <si>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</si>
  <si>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</si>
  <si>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</si>
  <si>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</si>
  <si>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</si>
  <si>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</si>
  <si>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</si>
  <si>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</si>
  <si>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</si>
  <si>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</si>
  <si>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</si>
  <si>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</si>
  <si>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</si>
  <si>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</si>
  <si>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</si>
  <si>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</si>
  <si>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</si>
  <si>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</si>
  <si>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</si>
  <si>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</si>
  <si>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</si>
  <si>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</si>
  <si>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</si>
  <si>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</si>
  <si>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</si>
  <si>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</si>
  <si>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</si>
  <si>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</si>
  <si>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</si>
  <si>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</si>
  <si>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</si>
  <si>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</si>
  <si>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</si>
  <si>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</si>
  <si>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</si>
  <si>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</si>
  <si>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</si>
  <si>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</si>
  <si>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</si>
  <si>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</si>
  <si>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</si>
  <si>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</si>
  <si>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</si>
  <si>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</si>
  <si>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</si>
  <si>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</si>
  <si>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</si>
  <si>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</si>
  <si>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</si>
  <si>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</si>
  <si>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</si>
  <si>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</si>
  <si>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</si>
  <si>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</si>
  <si>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</si>
  <si>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</si>
  <si>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</si>
  <si>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</si>
  <si>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</si>
  <si>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</si>
  <si>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</si>
  <si>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</si>
  <si>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</si>
  <si>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</si>
  <si>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</si>
  <si>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</si>
  <si>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</si>
  <si>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</si>
  <si>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</si>
  <si>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</si>
  <si>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</si>
  <si>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</si>
  <si>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</si>
  <si>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</si>
  <si>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</si>
  <si>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</si>
  <si>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</si>
  <si>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</si>
  <si>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</si>
  <si>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</si>
  <si>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</si>
  <si>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</si>
  <si>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</si>
  <si>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</si>
  <si>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</si>
  <si>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</si>
  <si>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</si>
  <si>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</si>
  <si>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</si>
  <si>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</si>
  <si>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</si>
  <si>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</si>
  <si>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</si>
  <si>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</si>
  <si>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</si>
  <si>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</si>
  <si>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</si>
  <si>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</si>
  <si>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</si>
  <si>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</si>
  <si>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</si>
  <si>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</si>
  <si>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</si>
  <si>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</si>
  <si>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</si>
  <si>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</si>
  <si>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</si>
  <si>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</si>
  <si>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</si>
  <si>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</si>
  <si>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</si>
  <si>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</si>
  <si>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</si>
  <si>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</si>
  <si>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</si>
  <si>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</si>
  <si>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</si>
  <si>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</si>
  <si>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</si>
  <si>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</si>
  <si>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</si>
  <si>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</si>
  <si>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</si>
  <si>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</si>
  <si>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</si>
  <si>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</si>
  <si>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</si>
  <si>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</si>
  <si>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</si>
  <si>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</si>
  <si>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</si>
  <si>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</si>
  <si>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</si>
  <si>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</si>
  <si>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</si>
  <si>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</si>
  <si>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</si>
  <si>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</si>
  <si>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</si>
  <si>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</si>
  <si>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</si>
  <si>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</si>
  <si>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</si>
  <si>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</si>
  <si>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</si>
  <si>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</si>
  <si>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</si>
  <si>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</si>
  <si>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</si>
  <si>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</si>
  <si>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</si>
  <si>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</si>
  <si>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</si>
  <si>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</si>
  <si>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</si>
  <si>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</si>
  <si>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</si>
  <si>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</si>
  <si>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</si>
  <si>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</si>
  <si>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</si>
  <si>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</si>
  <si>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</si>
  <si>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</si>
  <si>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</si>
  <si>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</si>
  <si>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</si>
  <si>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</si>
  <si>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</si>
  <si>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</si>
  <si>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</si>
  <si>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</si>
  <si>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</si>
  <si>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</si>
  <si>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</si>
  <si>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</si>
  <si>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</si>
  <si>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</si>
  <si>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</si>
  <si>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</si>
  <si>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</si>
  <si>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</si>
  <si>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</si>
  <si>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</si>
  <si>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</si>
  <si>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</si>
  <si>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</si>
  <si>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</si>
  <si>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</si>
  <si>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</si>
  <si>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</si>
  <si>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</si>
  <si>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</si>
  <si>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</si>
  <si>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</si>
  <si>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</si>
  <si>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</si>
  <si>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</si>
  <si>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</si>
  <si>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</si>
  <si>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</si>
  <si>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</si>
  <si>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</si>
  <si>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</si>
  <si>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</si>
  <si>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</si>
  <si>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</si>
  <si>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</si>
  <si>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</si>
  <si>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</si>
  <si>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</si>
  <si>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</si>
  <si>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</si>
  <si>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</si>
  <si>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</si>
  <si>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</si>
  <si>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</si>
  <si>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</si>
  <si>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</si>
  <si>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</si>
  <si>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</si>
  <si>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</si>
  <si>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</si>
  <si>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</si>
  <si>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</si>
  <si>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</si>
  <si>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</si>
  <si>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</si>
  <si>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</si>
  <si>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</si>
  <si>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</si>
  <si>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</si>
  <si>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</si>
  <si>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</si>
  <si>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</si>
  <si>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</si>
  <si>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</si>
  <si>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</si>
  <si>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</si>
  <si>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</si>
  <si>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</si>
  <si>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</si>
  <si>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</si>
  <si>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</si>
  <si>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</si>
  <si>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</si>
  <si>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</si>
  <si>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</si>
  <si>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</si>
  <si>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</si>
  <si>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</si>
  <si>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</si>
  <si>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</si>
  <si>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</si>
  <si>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</si>
  <si>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</si>
  <si>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</si>
  <si>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</si>
  <si>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</si>
  <si>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</si>
  <si>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</si>
  <si>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</si>
  <si>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</si>
  <si>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</si>
  <si>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</si>
  <si>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</si>
  <si>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</si>
  <si>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</si>
  <si>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</si>
  <si>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</si>
  <si>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</si>
  <si>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</si>
  <si>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</si>
  <si>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</si>
  <si>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</si>
  <si>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</si>
  <si>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</si>
  <si>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</si>
  <si>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</si>
  <si>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</si>
  <si>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</si>
  <si>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</si>
  <si>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</si>
  <si>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</si>
  <si>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</si>
  <si>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</si>
  <si>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</si>
  <si>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</si>
  <si>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</si>
  <si>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</si>
  <si>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</si>
  <si>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</si>
  <si>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</si>
  <si>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</si>
  <si>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</si>
  <si>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</si>
  <si>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</si>
  <si>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</si>
  <si>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</si>
  <si>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</si>
  <si>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</si>
  <si>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</si>
  <si>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</si>
  <si>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</si>
  <si>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</si>
  <si>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</si>
  <si>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</si>
  <si>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</si>
  <si>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</si>
  <si>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</si>
  <si>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</si>
  <si>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</si>
  <si>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</si>
  <si>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</si>
  <si>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</si>
  <si>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</si>
  <si>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</si>
  <si>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</si>
  <si>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</si>
  <si>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</si>
  <si>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</si>
  <si>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</si>
  <si>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</si>
  <si>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</si>
  <si>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</si>
  <si>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</si>
  <si>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</si>
  <si>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</si>
  <si>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</si>
  <si>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</si>
  <si>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</si>
  <si>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</si>
  <si>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</si>
  <si>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</si>
  <si>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</si>
  <si>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</si>
  <si>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</si>
  <si>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</si>
  <si>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</si>
  <si>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</si>
  <si>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</si>
  <si>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</si>
  <si>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</si>
  <si>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</si>
  <si>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</si>
  <si>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</si>
  <si>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</si>
  <si>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</si>
  <si>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</si>
  <si>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</si>
  <si>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</si>
  <si>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</si>
  <si>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</si>
  <si>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</si>
  <si>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</si>
  <si>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</si>
  <si>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</si>
  <si>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</si>
  <si>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</si>
  <si>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</si>
  <si>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</si>
  <si>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</si>
  <si>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</si>
  <si>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</si>
  <si>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</si>
  <si>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</si>
  <si>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</si>
  <si>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</si>
  <si>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</si>
  <si>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</si>
  <si>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</si>
  <si>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</si>
  <si>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</si>
  <si>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</si>
  <si>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</si>
  <si>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</si>
  <si>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</si>
  <si>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</si>
  <si>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</si>
  <si>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</si>
  <si>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</si>
  <si>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</si>
  <si>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</si>
  <si>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</si>
  <si>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</si>
  <si>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</si>
  <si>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</si>
  <si>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</si>
  <si>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</si>
  <si>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</si>
  <si>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</si>
  <si>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</si>
  <si>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</si>
  <si>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</si>
  <si>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</si>
  <si>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</si>
  <si>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</si>
  <si>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</si>
  <si>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</si>
  <si>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</si>
  <si>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</si>
  <si>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</si>
  <si>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</si>
  <si>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</si>
  <si>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</si>
  <si>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</si>
  <si>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</si>
  <si>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</si>
  <si>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</si>
  <si>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</si>
  <si>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</si>
  <si>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</si>
  <si>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</si>
  <si>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</si>
  <si>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</si>
  <si>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</si>
  <si>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</si>
  <si>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</si>
  <si>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</si>
  <si>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</si>
  <si>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</si>
  <si>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</si>
  <si>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</si>
  <si>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</si>
  <si>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</si>
  <si>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</si>
  <si>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</si>
  <si>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</si>
  <si>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</si>
  <si>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</si>
  <si>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</si>
  <si>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</si>
  <si>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</si>
  <si>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</si>
  <si>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</si>
  <si>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</si>
  <si>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</si>
  <si>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</si>
  <si>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</si>
  <si>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</si>
  <si>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</si>
  <si>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</si>
  <si>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</si>
  <si>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</si>
  <si>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</si>
  <si>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</si>
  <si>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</si>
  <si>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</si>
  <si>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</si>
  <si>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</si>
  <si>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</si>
  <si>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</si>
  <si>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</si>
  <si>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</si>
  <si>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</si>
  <si>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</si>
  <si>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</si>
  <si>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</si>
  <si>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</si>
  <si>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</si>
  <si>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</si>
  <si>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</si>
  <si>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</si>
  <si>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</si>
  <si>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</si>
  <si>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</si>
  <si>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</si>
  <si>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</si>
  <si>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</si>
  <si>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</si>
  <si>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</si>
  <si>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</si>
  <si>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</si>
  <si>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</si>
  <si>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</si>
  <si>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</si>
  <si>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</si>
  <si>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</si>
  <si>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</si>
  <si>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</si>
  <si>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</si>
  <si>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</si>
  <si>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</si>
  <si>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</si>
  <si>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</si>
  <si>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</si>
  <si>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</si>
  <si>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</si>
  <si>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</si>
  <si>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</si>
  <si>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</si>
  <si>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</si>
  <si>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</si>
  <si>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</si>
  <si>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</si>
  <si>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</si>
  <si>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</si>
  <si>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</si>
  <si>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</si>
  <si>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</si>
  <si>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</si>
  <si>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</si>
  <si>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</si>
  <si>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</si>
  <si>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</si>
  <si>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</si>
  <si>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</si>
  <si>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</si>
  <si>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</si>
  <si>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</si>
  <si>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</si>
  <si>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</si>
  <si>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</si>
  <si>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</si>
  <si>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</si>
  <si>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</si>
  <si>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</si>
  <si>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</si>
  <si>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</si>
  <si>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</si>
  <si>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</si>
  <si>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</si>
  <si>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</si>
  <si>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</si>
  <si>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</si>
  <si>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</si>
  <si>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</si>
  <si>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</si>
  <si>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</si>
  <si>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</si>
  <si>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</si>
  <si>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</si>
  <si>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</si>
  <si>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</si>
  <si>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</si>
  <si>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</si>
  <si>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</si>
  <si>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</si>
  <si>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</si>
  <si>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</si>
  <si>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</si>
  <si>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</si>
  <si>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</si>
  <si>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</si>
  <si>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</si>
  <si>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</si>
  <si>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</si>
  <si>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</si>
  <si>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</si>
  <si>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</si>
  <si>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</si>
  <si>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</si>
  <si>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</si>
  <si>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</si>
  <si>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</si>
  <si>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</si>
  <si>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</si>
  <si>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</si>
  <si>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</si>
  <si>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</si>
  <si>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</si>
  <si>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</si>
  <si>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</si>
  <si>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</si>
  <si>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</si>
  <si>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</si>
  <si>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</si>
  <si>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</si>
  <si>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</si>
  <si>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</si>
  <si>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</si>
  <si>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</si>
  <si>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</si>
  <si>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</si>
  <si>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</si>
  <si>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</si>
  <si>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</si>
  <si>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</si>
  <si>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</si>
  <si>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</si>
  <si>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</si>
  <si>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</si>
  <si>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</si>
  <si>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</si>
  <si>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</si>
  <si>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</si>
  <si>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</si>
  <si>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</si>
  <si>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</si>
  <si>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</si>
  <si>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</si>
  <si>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</si>
  <si>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</si>
  <si>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</si>
  <si>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</si>
  <si>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</si>
  <si>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</si>
  <si>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</si>
  <si>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</si>
  <si>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</si>
  <si>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</si>
  <si>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</si>
  <si>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</si>
  <si>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</si>
  <si>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</si>
  <si>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</si>
  <si>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</si>
  <si>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</si>
  <si>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</si>
  <si>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</si>
  <si>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</si>
  <si>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</si>
  <si>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</si>
  <si>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</si>
  <si>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</si>
  <si>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</si>
  <si>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</si>
  <si>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</si>
  <si>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</si>
  <si>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</si>
  <si>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</si>
  <si>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</si>
  <si>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</si>
  <si>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</si>
  <si>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</si>
  <si>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</si>
  <si>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</si>
  <si>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</si>
  <si>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</si>
  <si>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</si>
  <si>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</si>
  <si>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</si>
  <si>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</si>
  <si>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</si>
  <si>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</si>
  <si>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</si>
  <si>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</si>
  <si>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</si>
  <si>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</si>
  <si>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</si>
  <si>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</si>
  <si>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</si>
  <si>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</si>
  <si>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</si>
  <si>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</si>
  <si>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</si>
  <si>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</si>
  <si>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</si>
  <si>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</si>
  <si>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</si>
  <si>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</si>
  <si>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</si>
  <si>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</si>
  <si>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</si>
  <si>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</si>
  <si>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</si>
  <si>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</si>
  <si>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</si>
  <si>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</si>
  <si>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</si>
  <si>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</si>
  <si>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</si>
  <si>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</si>
  <si>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</si>
  <si>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</si>
  <si>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</si>
  <si>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</si>
  <si>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</si>
  <si>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</si>
  <si>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</si>
  <si>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</si>
  <si>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</si>
  <si>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</si>
  <si>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</si>
  <si>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</si>
  <si>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</si>
  <si>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</si>
  <si>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</si>
  <si>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</si>
  <si>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</si>
  <si>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</si>
  <si>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</si>
  <si>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</si>
  <si>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</si>
  <si>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</si>
  <si>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</si>
  <si>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</si>
  <si>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</si>
  <si>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</si>
  <si>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</si>
  <si>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</si>
  <si>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</si>
  <si>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</si>
  <si>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</si>
  <si>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</si>
  <si>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</si>
  <si>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</si>
  <si>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</si>
  <si>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</si>
  <si>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</si>
  <si>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</si>
  <si>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</si>
  <si>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</si>
  <si>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</si>
  <si>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</si>
  <si>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</si>
  <si>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</si>
  <si>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</si>
  <si>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</si>
  <si>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</si>
  <si>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</si>
  <si>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</si>
  <si>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</si>
  <si>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</si>
  <si>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</si>
  <si>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</si>
  <si>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</si>
  <si>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</si>
  <si>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</si>
  <si>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</si>
  <si>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</si>
  <si>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</si>
  <si>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</si>
  <si>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</si>
  <si>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</si>
  <si>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</si>
  <si>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</si>
  <si>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</si>
  <si>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</si>
  <si>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</si>
  <si>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</si>
  <si>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</si>
  <si>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</si>
  <si>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</si>
  <si>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</si>
  <si>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</si>
  <si>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</si>
  <si>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</si>
  <si>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</si>
  <si>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</si>
  <si>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</si>
  <si>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</si>
  <si>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</si>
  <si>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</si>
  <si>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</si>
  <si>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</si>
  <si>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</si>
  <si>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</si>
  <si>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</si>
  <si>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</si>
  <si>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</si>
  <si>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</si>
  <si>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</si>
  <si>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</si>
  <si>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</si>
  <si>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</si>
  <si>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</si>
  <si>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</si>
  <si>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</si>
  <si>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</si>
  <si>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</si>
  <si>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</si>
  <si>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</si>
  <si>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</si>
  <si>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</si>
  <si>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</si>
  <si>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</si>
  <si>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</si>
  <si>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</si>
  <si>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</si>
  <si>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</si>
  <si>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</si>
  <si>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</si>
  <si>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</si>
  <si>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</si>
  <si>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</si>
  <si>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</si>
  <si>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</si>
  <si>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</si>
  <si>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</si>
  <si>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</si>
  <si>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</si>
  <si>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</si>
  <si>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</si>
  <si>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</si>
  <si>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</si>
  <si>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</si>
  <si>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</si>
  <si>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</si>
  <si>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</si>
  <si>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</si>
  <si>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</si>
  <si>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</si>
  <si>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</si>
  <si>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</si>
  <si>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</si>
  <si>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</si>
  <si>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</si>
  <si>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</si>
  <si>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</si>
  <si>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</si>
  <si>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</si>
  <si>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</si>
  <si>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</si>
  <si>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</si>
  <si>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</si>
  <si>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</si>
  <si>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</si>
  <si>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</si>
  <si>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</si>
  <si>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</si>
  <si>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</si>
  <si>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</si>
  <si>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</si>
  <si>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</si>
  <si>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</si>
  <si>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</si>
  <si>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</si>
  <si>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</si>
  <si>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</si>
  <si>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</si>
  <si>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</si>
  <si>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</si>
  <si>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</si>
  <si>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</si>
  <si>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</si>
  <si>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</si>
  <si>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</si>
  <si>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</si>
  <si>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</si>
  <si>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</si>
  <si>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</si>
  <si>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</si>
  <si>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</si>
  <si>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</si>
  <si>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</si>
  <si>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</si>
  <si>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</si>
  <si>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</si>
  <si>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</si>
  <si>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</si>
  <si>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</si>
  <si>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</si>
  <si>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</si>
  <si>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</si>
  <si>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</si>
  <si>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</si>
  <si>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</si>
  <si>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</si>
  <si>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</si>
  <si>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</si>
  <si>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</si>
  <si>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</si>
  <si>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</si>
  <si>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</si>
  <si>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</si>
  <si>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</si>
  <si>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</si>
  <si>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</si>
  <si>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</si>
  <si>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</si>
  <si>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</si>
  <si>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</si>
  <si>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</si>
  <si>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</si>
  <si>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</si>
  <si>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</si>
  <si>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</si>
  <si>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</si>
  <si>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</si>
  <si>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</si>
  <si>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</si>
  <si>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</si>
  <si>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</si>
  <si>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</si>
  <si>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</si>
  <si>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</si>
  <si>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</si>
  <si>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</si>
  <si>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</si>
  <si>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</si>
  <si>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</si>
  <si>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</si>
  <si>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</si>
  <si>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</si>
  <si>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</si>
  <si>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</si>
  <si>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</si>
  <si>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</si>
  <si>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</si>
  <si>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</si>
  <si>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</si>
  <si>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</si>
  <si>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</si>
  <si>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</si>
  <si>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</si>
  <si>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</si>
  <si>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</si>
  <si>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</si>
  <si>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</si>
  <si>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</si>
  <si>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</si>
  <si>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</si>
  <si>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</si>
  <si>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</si>
  <si>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</si>
  <si>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</si>
  <si>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</si>
  <si>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</si>
  <si>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</si>
  <si>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</si>
  <si>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</si>
  <si>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</si>
  <si>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</si>
  <si>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</si>
  <si>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</si>
  <si>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</si>
  <si>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</si>
  <si>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</si>
  <si>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</si>
  <si>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</si>
  <si>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</si>
  <si>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</si>
  <si>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</si>
  <si>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</si>
  <si>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</si>
  <si>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</si>
  <si>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</si>
  <si>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</si>
  <si>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</si>
  <si>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</si>
  <si>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</si>
  <si>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</si>
  <si>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</si>
  <si>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</si>
  <si>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</si>
  <si>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</si>
  <si>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</si>
  <si>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</si>
  <si>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</si>
  <si>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</si>
  <si>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</si>
  <si>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</si>
  <si>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</si>
  <si>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</si>
  <si>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</si>
  <si>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</si>
  <si>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</si>
  <si>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</si>
  <si>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</si>
  <si>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</si>
  <si>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</si>
  <si>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</si>
  <si>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</si>
  <si>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</si>
  <si>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</si>
  <si>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</si>
  <si>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</si>
  <si>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</si>
  <si>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</si>
  <si>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</si>
  <si>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</si>
  <si>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</si>
  <si>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</si>
  <si>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</si>
  <si>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</si>
  <si>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</si>
  <si>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</si>
  <si>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</si>
  <si>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</si>
  <si>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</si>
  <si>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</si>
  <si>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</si>
  <si>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</si>
  <si>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</si>
  <si>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</si>
  <si>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</si>
  <si>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</si>
  <si>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</si>
  <si>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</si>
  <si>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</si>
  <si>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</si>
  <si>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</si>
  <si>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</si>
  <si>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</si>
  <si>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</si>
  <si>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</si>
  <si>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</si>
  <si>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</si>
  <si>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</si>
  <si>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</si>
  <si>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</si>
  <si>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</si>
  <si>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</si>
  <si>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</si>
  <si>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</si>
  <si>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</si>
  <si>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</si>
  <si>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</si>
  <si>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</si>
  <si>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</si>
  <si>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</si>
  <si>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</si>
  <si>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</si>
  <si>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</si>
  <si>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</si>
  <si>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</si>
  <si>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</si>
  <si>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</si>
  <si>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</si>
  <si>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</si>
  <si>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</si>
  <si>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</si>
  <si>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</si>
  <si>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</si>
  <si>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</si>
  <si>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</si>
  <si>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</si>
  <si>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</si>
  <si>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</si>
  <si>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</si>
  <si>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</si>
  <si>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</si>
  <si>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</si>
  <si>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</si>
  <si>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</si>
  <si>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</si>
  <si>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</si>
  <si>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</si>
  <si>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</si>
  <si>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</si>
  <si>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</si>
  <si>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</si>
  <si>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</si>
  <si>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</si>
  <si>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</si>
  <si>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</si>
  <si>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</si>
  <si>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</si>
  <si>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</si>
  <si>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</si>
  <si>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</si>
  <si>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</si>
  <si>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</si>
  <si>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</si>
  <si>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</si>
  <si>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</si>
  <si>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</si>
  <si>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</si>
  <si>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</si>
  <si>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</si>
  <si>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</si>
  <si>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</si>
  <si>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</si>
  <si>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</si>
  <si>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</si>
  <si>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</si>
  <si>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</si>
  <si>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</si>
  <si>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</si>
  <si>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</si>
  <si>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</si>
  <si>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</si>
  <si>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</si>
  <si>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</si>
  <si>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</si>
  <si>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</si>
  <si>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</si>
  <si>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</si>
  <si>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</si>
  <si>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</si>
  <si>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</si>
  <si>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</si>
  <si>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</si>
  <si>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</si>
  <si>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</si>
  <si>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</si>
  <si>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</si>
  <si>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</si>
  <si>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</si>
  <si>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</si>
  <si>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</si>
  <si>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</si>
  <si>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</si>
  <si>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</si>
  <si>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</si>
  <si>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</si>
  <si>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</si>
  <si>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</si>
  <si>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</si>
  <si>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</si>
  <si>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</si>
  <si>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</si>
  <si>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</si>
  <si>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</si>
  <si>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</si>
  <si>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</si>
  <si>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</si>
  <si>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</si>
  <si>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</si>
  <si>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</si>
  <si>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</si>
  <si>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</si>
  <si>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</si>
  <si>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</si>
  <si>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</si>
  <si>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</si>
  <si>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</si>
  <si>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</si>
  <si>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</si>
  <si>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</si>
  <si>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</si>
  <si>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</si>
  <si>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</si>
  <si>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</si>
  <si>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</si>
  <si>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</si>
  <si>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</si>
  <si>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</si>
  <si>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</si>
  <si>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</si>
  <si>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</si>
  <si>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</si>
  <si>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</si>
  <si>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</si>
  <si>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</si>
  <si>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</si>
  <si>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</si>
  <si>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</si>
  <si>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</si>
  <si>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</si>
  <si>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</si>
  <si>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</si>
  <si>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</si>
  <si>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</si>
  <si>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</si>
  <si>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</si>
  <si>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</si>
  <si>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</si>
  <si>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</si>
  <si>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</si>
  <si>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</si>
  <si>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</si>
  <si>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</si>
  <si>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</si>
  <si>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</si>
  <si>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</si>
  <si>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</si>
  <si>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</si>
  <si>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</si>
  <si>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</si>
  <si>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</si>
  <si>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</si>
  <si>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</si>
  <si>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</si>
  <si>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</si>
  <si>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</si>
  <si>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</si>
  <si>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</si>
  <si>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</si>
  <si>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</si>
  <si>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</si>
  <si>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</si>
  <si>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</si>
  <si>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</si>
  <si>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</si>
  <si>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</si>
  <si>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</si>
  <si>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</si>
  <si>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</si>
  <si>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</si>
  <si>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</si>
  <si>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</si>
  <si>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</si>
  <si>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</si>
  <si>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</si>
  <si>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</si>
  <si>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</si>
  <si>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</si>
  <si>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</si>
  <si>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</si>
  <si>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</si>
  <si>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</si>
  <si>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</si>
  <si>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</si>
  <si>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</si>
  <si>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</si>
  <si>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</si>
  <si>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</si>
  <si>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</si>
  <si>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</si>
  <si>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</si>
  <si>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</si>
  <si>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</si>
  <si>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</si>
  <si>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</si>
  <si>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</si>
  <si>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</si>
  <si>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</si>
  <si>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</si>
  <si>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</si>
  <si>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</si>
  <si>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</si>
  <si>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</si>
  <si>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</si>
  <si>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</si>
  <si>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</si>
  <si>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</si>
  <si>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</si>
  <si>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</si>
  <si>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</si>
  <si>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</si>
  <si>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</si>
  <si>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</si>
  <si>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</si>
  <si>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</si>
  <si>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</si>
  <si>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</si>
  <si>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</si>
  <si>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</si>
  <si>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</si>
  <si>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</si>
  <si>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</si>
  <si>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</si>
  <si>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</si>
  <si>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</si>
  <si>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</si>
  <si>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</si>
  <si>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</si>
  <si>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</si>
  <si>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</si>
  <si>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</si>
  <si>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</si>
  <si>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</si>
  <si>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</si>
  <si>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</si>
  <si>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</si>
  <si>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</si>
  <si>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</si>
  <si>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</si>
  <si>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</si>
  <si>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</si>
  <si>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</si>
  <si>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</si>
  <si>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</si>
  <si>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</si>
  <si>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</si>
  <si>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</si>
  <si>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</si>
  <si>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</si>
  <si>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</si>
  <si>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</si>
  <si>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</si>
  <si>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</si>
  <si>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</si>
  <si>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</si>
  <si>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</si>
  <si>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</si>
  <si>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</si>
  <si>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</si>
  <si>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</si>
  <si>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</si>
  <si>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</si>
  <si>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</si>
  <si>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</si>
  <si>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</si>
  <si>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</si>
  <si>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</si>
  <si>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</si>
  <si>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</si>
  <si>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</si>
  <si>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</si>
  <si>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</si>
  <si>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</si>
  <si>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</si>
  <si>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</si>
  <si>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</si>
  <si>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</si>
  <si>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</si>
  <si>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</si>
  <si>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</si>
  <si>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</si>
  <si>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</si>
  <si>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</si>
  <si>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</si>
  <si>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</si>
  <si>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</si>
  <si>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</si>
  <si>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</si>
  <si>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</si>
  <si>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</si>
  <si>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</si>
  <si>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</si>
  <si>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</si>
  <si>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</si>
  <si>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</si>
  <si>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</si>
  <si>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</si>
  <si>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</si>
  <si>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</si>
  <si>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</si>
  <si>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</si>
  <si>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</si>
  <si>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</si>
  <si>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</si>
  <si>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</si>
  <si>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</si>
  <si>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</si>
  <si>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</si>
  <si>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</si>
  <si>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</si>
  <si>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</si>
  <si>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</si>
  <si>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</si>
  <si>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</si>
  <si>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</si>
  <si>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</si>
  <si>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</si>
  <si>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</si>
  <si>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</si>
  <si>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</si>
  <si>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</si>
  <si>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</si>
  <si>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</si>
  <si>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</si>
  <si>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</si>
  <si>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</si>
  <si>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</si>
  <si>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</si>
  <si>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</si>
  <si>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</si>
  <si>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</si>
  <si>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</si>
  <si>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</si>
  <si>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</si>
  <si>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</si>
  <si>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</si>
  <si>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</si>
  <si>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</si>
  <si>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</si>
  <si>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</si>
  <si>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</si>
  <si>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</si>
  <si>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</si>
  <si>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</si>
  <si>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</si>
  <si>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</si>
  <si>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</si>
  <si>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</si>
  <si>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</si>
  <si>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</si>
  <si>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</si>
  <si>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</si>
  <si>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</si>
  <si>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</si>
  <si>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</si>
  <si>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</si>
  <si>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</si>
  <si>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</si>
  <si>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</si>
  <si>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</si>
  <si>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</si>
  <si>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</si>
  <si>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</si>
  <si>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</si>
  <si>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</si>
  <si>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</si>
  <si>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</si>
  <si>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</si>
  <si>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</si>
  <si>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</si>
  <si>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</si>
  <si>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</si>
  <si>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</si>
  <si>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</si>
  <si>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</si>
  <si>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</si>
  <si>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</si>
  <si>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</si>
  <si>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</si>
  <si>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</si>
  <si>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</si>
  <si>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</si>
  <si>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</si>
  <si>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</si>
  <si>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</si>
  <si>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</si>
  <si>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</si>
  <si>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</si>
  <si>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</si>
  <si>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</si>
  <si>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</si>
  <si>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</si>
  <si>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</si>
  <si>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</si>
  <si>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</si>
  <si>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</si>
  <si>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</si>
  <si>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</si>
  <si>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</si>
  <si>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</si>
  <si>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</si>
  <si>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</si>
  <si>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</si>
  <si>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</si>
  <si>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</si>
  <si>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</si>
  <si>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</si>
  <si>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</si>
  <si>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</si>
  <si>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</si>
  <si>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</si>
  <si>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</si>
  <si>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</si>
  <si>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</si>
  <si>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</si>
  <si>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</si>
  <si>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</si>
  <si>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</si>
  <si>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</si>
  <si>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</si>
  <si>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</si>
  <si>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</si>
  <si>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</si>
  <si>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</si>
  <si>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</si>
  <si>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</si>
  <si>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</si>
  <si>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</si>
  <si>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</si>
  <si>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</si>
  <si>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</si>
  <si>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</si>
  <si>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</si>
  <si>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</si>
  <si>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</si>
  <si>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</si>
  <si>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</si>
  <si>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</si>
  <si>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</si>
  <si>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</si>
  <si>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</si>
  <si>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</si>
  <si>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</si>
  <si>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</si>
  <si>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</si>
  <si>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</si>
  <si>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</si>
  <si>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</si>
  <si>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</si>
  <si>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</si>
  <si>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</si>
  <si>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</si>
  <si>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</si>
  <si>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</si>
  <si>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</si>
  <si>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</si>
  <si>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</si>
  <si>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</si>
  <si>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</si>
  <si>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</si>
  <si>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</si>
  <si>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</si>
  <si>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</si>
  <si>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</si>
  <si>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</si>
  <si>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</si>
  <si>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</si>
  <si>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</si>
  <si>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</si>
  <si>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</si>
  <si>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</si>
  <si>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</si>
  <si>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</si>
  <si>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</si>
  <si>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</si>
  <si>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</si>
  <si>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</si>
  <si>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</si>
  <si>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</si>
  <si>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</si>
  <si>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</si>
  <si>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</si>
  <si>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</si>
  <si>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</si>
  <si>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</si>
  <si>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</si>
  <si>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</si>
  <si>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</si>
  <si>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</si>
  <si>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</si>
  <si>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</si>
  <si>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</si>
  <si>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</si>
  <si>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</si>
  <si>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</si>
  <si>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</si>
  <si>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</si>
  <si>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</si>
  <si>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</si>
  <si>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</si>
  <si>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</si>
  <si>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</si>
  <si>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</si>
  <si>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</si>
  <si>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</si>
  <si>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</si>
  <si>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</si>
  <si>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</si>
  <si>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</si>
  <si>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</si>
  <si>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</si>
  <si>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</si>
  <si>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</si>
  <si>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</si>
  <si>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</si>
  <si>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</si>
  <si>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</si>
  <si>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</si>
  <si>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</si>
  <si>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</si>
  <si>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</si>
  <si>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</si>
  <si>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</si>
  <si>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</si>
  <si>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</si>
  <si>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</si>
  <si>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</si>
  <si>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</si>
  <si>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</si>
  <si>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</si>
  <si>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</si>
  <si>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</si>
  <si>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</si>
  <si>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</si>
  <si>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</si>
  <si>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</si>
  <si>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</si>
  <si>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</si>
  <si>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</si>
  <si>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</si>
  <si>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</si>
  <si>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</si>
  <si>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</si>
  <si>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</si>
  <si>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</si>
  <si>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</si>
  <si>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</si>
  <si>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</si>
  <si>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</si>
  <si>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</si>
  <si>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</si>
  <si>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</si>
  <si>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</si>
  <si>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</si>
  <si>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</si>
  <si>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</si>
  <si>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</si>
  <si>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</si>
  <si>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</si>
  <si>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</si>
  <si>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</si>
  <si>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</si>
  <si>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</si>
  <si>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</si>
  <si>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</si>
  <si>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</si>
  <si>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</si>
  <si>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</si>
  <si>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</si>
  <si>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</si>
  <si>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</si>
  <si>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</si>
  <si>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</si>
  <si>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</si>
  <si>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</si>
  <si>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</si>
  <si>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</si>
  <si>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</si>
  <si>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</si>
  <si>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</si>
  <si>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</si>
  <si>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</si>
  <si>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</si>
  <si>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</si>
  <si>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</si>
  <si>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</si>
  <si>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</si>
  <si>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</si>
  <si>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</si>
  <si>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</si>
  <si>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</si>
  <si>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</si>
  <si>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</si>
  <si>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</si>
  <si>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</si>
  <si>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</si>
  <si>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</si>
  <si>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</si>
  <si>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</si>
  <si>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</si>
  <si>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</si>
  <si>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</si>
  <si>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</si>
  <si>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</si>
  <si>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</si>
  <si>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</si>
  <si>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</si>
  <si>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</si>
  <si>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</si>
  <si>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</si>
  <si>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</si>
  <si>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</si>
  <si>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</si>
  <si>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</si>
  <si>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</si>
  <si>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</si>
  <si>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</si>
  <si>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</si>
  <si>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</si>
  <si>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</si>
  <si>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</si>
  <si>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</si>
  <si>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</si>
  <si>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</si>
  <si>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</si>
  <si>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</si>
  <si>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</si>
  <si>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</si>
  <si>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</si>
  <si>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</si>
  <si>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</si>
  <si>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</si>
  <si>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</si>
  <si>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</si>
  <si>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</si>
  <si>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</si>
  <si>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</si>
  <si>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</si>
  <si>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</si>
  <si>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</si>
  <si>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</si>
  <si>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</si>
  <si>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</si>
  <si>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</si>
  <si>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</si>
  <si>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</si>
  <si>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</si>
  <si>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</si>
  <si>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</si>
  <si>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</si>
  <si>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</si>
  <si>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</si>
  <si>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</si>
  <si>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</si>
  <si>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</si>
  <si>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</si>
  <si>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</si>
  <si>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</si>
  <si>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</si>
  <si>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</si>
  <si>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</si>
  <si>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</si>
  <si>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</si>
  <si>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</si>
  <si>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</si>
  <si>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</si>
  <si>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</si>
  <si>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</si>
  <si>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</si>
  <si>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</si>
  <si>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</si>
  <si>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</si>
  <si>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</si>
  <si>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</si>
  <si>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</si>
  <si>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</si>
  <si>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</si>
  <si>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</si>
  <si>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</si>
  <si>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</si>
  <si>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</si>
  <si>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</si>
  <si>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</si>
  <si>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</si>
  <si>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</si>
  <si>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</si>
  <si>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</si>
  <si>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</si>
  <si>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</si>
  <si>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</si>
  <si>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</si>
  <si>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</si>
  <si>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</si>
  <si>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</si>
  <si>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</si>
  <si>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</si>
  <si>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</si>
  <si>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</si>
  <si>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</si>
  <si>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</si>
  <si>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</si>
  <si>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</si>
  <si>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</si>
  <si>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</si>
  <si>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</si>
  <si>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</si>
  <si>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</si>
  <si>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</si>
  <si>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</si>
  <si>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</si>
  <si>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</si>
  <si>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</si>
  <si>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</si>
  <si>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</si>
  <si>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</si>
  <si>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</si>
  <si>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</si>
  <si>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</si>
  <si>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</si>
  <si>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</si>
  <si>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</si>
  <si>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</si>
  <si>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</si>
  <si>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</si>
  <si>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</si>
  <si>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</si>
  <si>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</si>
  <si>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</si>
  <si>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</si>
  <si>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</si>
  <si>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</si>
  <si>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</si>
  <si>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</si>
  <si>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</si>
  <si>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</si>
  <si>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</si>
  <si>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</si>
  <si>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</si>
  <si>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</si>
  <si>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</si>
  <si>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</si>
  <si>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</si>
  <si>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</si>
  <si>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</si>
  <si>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</si>
  <si>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</si>
  <si>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</si>
  <si>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</si>
  <si>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</si>
  <si>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</si>
  <si>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</si>
  <si>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</si>
  <si>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</si>
  <si>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</si>
  <si>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</si>
  <si>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</si>
  <si>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</si>
  <si>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</si>
  <si>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</si>
  <si>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</si>
  <si>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</si>
  <si>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</si>
  <si>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</si>
  <si>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</si>
  <si>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</si>
  <si>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</si>
  <si>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</si>
  <si>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</si>
  <si>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</si>
  <si>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</si>
  <si>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</si>
  <si>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</si>
  <si>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</si>
  <si>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</si>
  <si>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</si>
  <si>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</si>
  <si>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</si>
  <si>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</si>
  <si>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</si>
  <si>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</si>
  <si>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</si>
  <si>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</si>
  <si>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</si>
  <si>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</si>
  <si>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</si>
  <si>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</si>
  <si>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</si>
  <si>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</si>
  <si>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</si>
  <si>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</si>
  <si>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</si>
  <si>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</si>
  <si>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</si>
  <si>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</si>
  <si>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</si>
  <si>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</si>
  <si>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</si>
  <si>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</si>
  <si>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</si>
  <si>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</si>
  <si>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</si>
  <si>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</si>
  <si>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</si>
  <si>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</si>
  <si>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</si>
  <si>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</si>
  <si>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</si>
  <si>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</si>
  <si>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</si>
  <si>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</si>
  <si>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</si>
  <si>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</si>
  <si>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</si>
  <si>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</si>
  <si>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</si>
  <si>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</si>
  <si>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</si>
  <si>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</si>
  <si>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</si>
  <si>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</si>
  <si>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</si>
  <si>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</si>
  <si>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</si>
  <si>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</si>
  <si>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</si>
  <si>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</si>
  <si>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</si>
  <si>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</si>
  <si>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</si>
  <si>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</si>
  <si>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</si>
  <si>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</si>
  <si>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</si>
  <si>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</si>
  <si>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</si>
  <si>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</si>
  <si>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</si>
  <si>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</si>
  <si>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</si>
  <si>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</si>
  <si>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</si>
  <si>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</si>
  <si>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</si>
  <si>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</si>
  <si>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</si>
  <si>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</si>
  <si>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</si>
  <si>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</si>
  <si>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</si>
  <si>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</si>
  <si>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</si>
  <si>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</si>
  <si>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</si>
  <si>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</si>
  <si>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</si>
  <si>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</si>
  <si>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</si>
  <si>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</si>
  <si>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</si>
  <si>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</si>
  <si>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</si>
  <si>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</si>
  <si>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</si>
  <si>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</si>
  <si>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</si>
  <si>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</si>
  <si>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</si>
  <si>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</si>
  <si>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</si>
  <si>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</si>
  <si>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</si>
  <si>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</si>
  <si>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</si>
  <si>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</si>
  <si>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</si>
  <si>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</si>
  <si>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</si>
  <si>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</si>
  <si>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</si>
  <si>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</si>
  <si>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</si>
  <si>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</si>
  <si>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</si>
  <si>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</si>
  <si>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</si>
  <si>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</si>
  <si>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</si>
  <si>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</si>
  <si>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</si>
  <si>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</si>
  <si>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</si>
  <si>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</si>
  <si>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</si>
  <si>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</si>
  <si>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</si>
  <si>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</si>
  <si>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</si>
  <si>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</si>
  <si>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</si>
  <si>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</si>
  <si>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</si>
  <si>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</si>
  <si>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</si>
  <si>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</si>
  <si>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</si>
  <si>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</si>
  <si>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</si>
  <si>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</si>
  <si>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</si>
  <si>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</si>
  <si>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</si>
  <si>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</si>
  <si>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</si>
  <si>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</si>
  <si>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</si>
  <si>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</si>
  <si>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</si>
  <si>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</si>
  <si>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</si>
  <si>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</si>
  <si>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</si>
  <si>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</si>
  <si>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</si>
  <si>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</si>
  <si>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</si>
  <si>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</si>
  <si>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</si>
  <si>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</si>
  <si>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</si>
  <si>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</si>
  <si>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</si>
  <si>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</si>
  <si>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</si>
  <si>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</si>
  <si>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</si>
  <si>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</si>
  <si>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</si>
  <si>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</si>
  <si>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</si>
  <si>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</si>
  <si>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</si>
  <si>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</si>
  <si>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</si>
  <si>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</si>
  <si>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</si>
  <si>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</si>
  <si>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</si>
  <si>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</si>
  <si>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</si>
  <si>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</si>
  <si>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</si>
  <si>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</si>
  <si>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</si>
  <si>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</si>
  <si>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</si>
  <si>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</si>
  <si>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</si>
  <si>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</si>
  <si>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</si>
  <si>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</si>
  <si>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</si>
  <si>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</si>
  <si>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</si>
  <si>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</si>
  <si>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</si>
  <si>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</si>
  <si>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</si>
  <si>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</si>
  <si>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</si>
  <si>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</si>
  <si>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</si>
  <si>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</si>
  <si>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</si>
  <si>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</si>
  <si>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</si>
  <si>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</si>
  <si>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</si>
  <si>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</si>
  <si>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</si>
  <si>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</si>
  <si>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</si>
  <si>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</si>
  <si>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</si>
  <si>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</si>
  <si>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</si>
  <si>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</si>
  <si>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</si>
  <si>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</si>
  <si>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</si>
  <si>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</si>
  <si>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</si>
  <si>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</si>
  <si>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</si>
  <si>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</si>
  <si>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</si>
  <si>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</si>
  <si>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</si>
  <si>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</si>
  <si>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</si>
  <si>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</si>
  <si>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</si>
  <si>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</si>
  <si>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</si>
  <si>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</si>
  <si>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</si>
  <si>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</si>
  <si>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</si>
  <si>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</si>
  <si>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</si>
  <si>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</si>
  <si>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</si>
  <si>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</si>
  <si>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</si>
  <si>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</si>
  <si>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</si>
  <si>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</si>
  <si>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</si>
  <si>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</si>
  <si>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</si>
  <si>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</si>
  <si>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</si>
  <si>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</si>
  <si>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</si>
  <si>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</si>
  <si>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</si>
  <si>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</si>
  <si>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</si>
  <si>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</si>
  <si>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</si>
  <si>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</si>
  <si>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</si>
  <si>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</si>
  <si>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</si>
  <si>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</si>
  <si>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</si>
  <si>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</si>
  <si>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</si>
  <si>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</si>
  <si>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</si>
  <si>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</si>
  <si>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</si>
  <si>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</si>
  <si>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</si>
  <si>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</si>
  <si>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</si>
  <si>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</si>
  <si>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</si>
  <si>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</si>
  <si>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</si>
  <si>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</si>
  <si>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</si>
  <si>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</si>
  <si>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</si>
  <si>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</si>
  <si>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</si>
  <si>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</si>
  <si>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</si>
  <si>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</si>
  <si>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</si>
  <si>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</si>
  <si>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</si>
  <si>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</si>
  <si>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</si>
  <si>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</si>
  <si>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</si>
  <si>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</si>
  <si>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</si>
  <si>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</si>
  <si>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</si>
  <si>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</si>
  <si>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</si>
  <si>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</si>
  <si>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</si>
  <si>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</si>
  <si>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</si>
  <si>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</si>
  <si>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</si>
  <si>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</si>
  <si>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</si>
  <si>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</si>
  <si>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</si>
  <si>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</si>
  <si>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</si>
  <si>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</si>
  <si>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</si>
  <si>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</si>
  <si>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</si>
  <si>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</si>
  <si>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</si>
  <si>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</si>
  <si>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</si>
  <si>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</si>
  <si>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</si>
  <si>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</si>
  <si>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</si>
  <si>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</si>
  <si>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</si>
  <si>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</si>
  <si>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</si>
  <si>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</si>
  <si>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</si>
  <si>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</si>
  <si>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</si>
  <si>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</si>
  <si>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</si>
  <si>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</si>
  <si>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</si>
  <si>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</si>
  <si>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</si>
  <si>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</si>
  <si>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</si>
  <si>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</si>
  <si>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</si>
  <si>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</si>
  <si>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</si>
  <si>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</si>
  <si>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</si>
  <si>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</si>
  <si>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</si>
  <si>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</si>
  <si>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</si>
  <si>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</si>
  <si>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</si>
  <si>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</si>
  <si>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</si>
  <si>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</si>
  <si>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</si>
  <si>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</si>
  <si>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</si>
  <si>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</si>
  <si>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</si>
  <si>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</si>
  <si>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</si>
  <si>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</si>
  <si>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</si>
  <si>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</si>
  <si>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</si>
  <si>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</si>
  <si>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</si>
  <si>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</si>
  <si>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</si>
  <si>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</si>
  <si>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</si>
  <si>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</si>
  <si>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</si>
  <si>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</si>
  <si>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</si>
  <si>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</si>
  <si>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</si>
  <si>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</si>
  <si>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</si>
  <si>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</si>
  <si>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</si>
  <si>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</si>
  <si>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</si>
  <si>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</si>
  <si>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</si>
  <si>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</si>
  <si>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</si>
  <si>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</si>
  <si>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</si>
  <si>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</si>
  <si>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</si>
  <si>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</si>
  <si>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</si>
  <si>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</si>
  <si>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</si>
  <si>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</si>
  <si>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</si>
  <si>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</si>
  <si>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</si>
  <si>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</si>
  <si>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</si>
  <si>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</si>
  <si>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</si>
  <si>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</si>
  <si>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</si>
  <si>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</si>
  <si>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</si>
  <si>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</si>
  <si>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</si>
  <si>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</si>
  <si>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</si>
  <si>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</si>
  <si>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</si>
  <si>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</si>
  <si>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</si>
  <si>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</si>
  <si>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</si>
  <si>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</si>
  <si>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</si>
  <si>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</si>
  <si>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</si>
  <si>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</si>
  <si>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</si>
  <si>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</si>
  <si>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</si>
  <si>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</si>
  <si>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</si>
  <si>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</si>
  <si>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</si>
  <si>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</si>
  <si>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</si>
  <si>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</si>
  <si>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</si>
  <si>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</si>
  <si>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</si>
  <si>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</si>
  <si>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</si>
  <si>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</si>
  <si>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</si>
  <si>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</si>
  <si>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</si>
  <si>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</si>
  <si>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</si>
  <si>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</si>
  <si>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</si>
  <si>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</si>
  <si>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</si>
  <si>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</si>
  <si>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</si>
  <si>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</si>
  <si>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</si>
  <si>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</si>
  <si>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</si>
  <si>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</si>
  <si>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</si>
  <si>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</si>
  <si>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</si>
  <si>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</si>
  <si>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</si>
  <si>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</si>
  <si>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</si>
  <si>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</si>
  <si>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</si>
  <si>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</si>
  <si>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</si>
  <si>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</si>
  <si>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</si>
  <si>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</si>
  <si>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</si>
  <si>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</si>
  <si>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</si>
  <si>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</si>
  <si>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</si>
  <si>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</si>
  <si>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</si>
  <si>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</si>
  <si>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</si>
  <si>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</si>
  <si>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</si>
  <si>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</si>
  <si>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</si>
  <si>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</si>
  <si>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</si>
  <si>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</si>
  <si>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</si>
  <si>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</si>
  <si>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</si>
  <si>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</si>
  <si>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</si>
  <si>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</si>
  <si>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</si>
  <si>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</si>
  <si>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</si>
  <si>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</si>
  <si>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</si>
  <si>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</si>
  <si>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</si>
  <si>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</si>
  <si>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</si>
  <si>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</si>
  <si>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</si>
  <si>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</si>
  <si>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</si>
  <si>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</si>
  <si>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</si>
  <si>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</si>
  <si>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</si>
  <si>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</si>
  <si>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</si>
  <si>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</si>
  <si>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</si>
  <si>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</si>
  <si>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</si>
  <si>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</si>
  <si>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</si>
  <si>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</si>
  <si>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</si>
  <si>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</si>
  <si>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</si>
  <si>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</si>
  <si>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</si>
  <si>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</si>
  <si>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</si>
  <si>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</si>
  <si>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</si>
  <si>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</si>
  <si>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</si>
  <si>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</si>
  <si>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</si>
  <si>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</si>
  <si>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</si>
  <si>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</si>
  <si>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</si>
  <si>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</si>
  <si>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</si>
  <si>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</si>
  <si>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</si>
  <si>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</si>
  <si>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</si>
  <si>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</si>
  <si>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</si>
  <si>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</si>
  <si>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</si>
  <si>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</si>
  <si>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</si>
  <si>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</si>
  <si>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</si>
  <si>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</si>
  <si>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</si>
  <si>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</si>
  <si>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</si>
  <si>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</si>
  <si>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</si>
  <si>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</si>
  <si>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</si>
  <si>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</si>
  <si>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</si>
  <si>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</si>
  <si>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</si>
  <si>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</si>
  <si>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</si>
  <si>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</si>
  <si>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</si>
  <si>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</si>
  <si>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</si>
  <si>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</si>
  <si>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</si>
  <si>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</si>
  <si>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</si>
  <si>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</si>
  <si>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</si>
  <si>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</si>
  <si>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</si>
  <si>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</si>
  <si>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</si>
  <si>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</si>
  <si>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</si>
  <si>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</si>
  <si>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</si>
  <si>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</si>
  <si>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</si>
  <si>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</si>
  <si>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</si>
  <si>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</si>
  <si>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</si>
  <si>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</si>
  <si>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</si>
  <si>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</si>
  <si>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</si>
  <si>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</si>
  <si>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</si>
  <si>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</si>
  <si>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</si>
  <si>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</si>
  <si>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</si>
  <si>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</si>
  <si>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</si>
  <si>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</si>
  <si>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</si>
  <si>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</si>
  <si>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</si>
  <si>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</si>
  <si>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</si>
  <si>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</si>
  <si>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</si>
  <si>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</si>
  <si>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</si>
  <si>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</si>
  <si>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</si>
  <si>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</si>
  <si>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</si>
  <si>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</si>
  <si>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</si>
  <si>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</si>
  <si>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</si>
  <si>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</si>
  <si>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</si>
  <si>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</si>
  <si>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</si>
  <si>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</si>
  <si>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</si>
  <si>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</si>
  <si>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</si>
  <si>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</si>
  <si>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</si>
  <si>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</si>
  <si>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</si>
  <si>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</si>
  <si>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</si>
  <si>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</si>
  <si>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</si>
  <si>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</si>
  <si>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</si>
  <si>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</si>
  <si>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</si>
  <si>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</si>
  <si>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</si>
  <si>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</si>
  <si>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</si>
  <si>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</si>
  <si>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</si>
  <si>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</si>
  <si>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</si>
  <si>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</si>
  <si>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</si>
  <si>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</si>
  <si>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</si>
  <si>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</si>
  <si>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</si>
  <si>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</si>
  <si>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</si>
  <si>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</si>
  <si>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</si>
  <si>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</si>
  <si>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</si>
  <si>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</si>
  <si>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</si>
  <si>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</si>
  <si>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</si>
  <si>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</si>
  <si>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</si>
  <si>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</si>
  <si>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</si>
  <si>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</si>
  <si>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</si>
  <si>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</si>
  <si>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</si>
  <si>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</si>
  <si>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</si>
  <si>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</si>
  <si>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</si>
  <si>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</si>
  <si>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</si>
  <si>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</si>
  <si>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</si>
  <si>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</si>
  <si>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</si>
  <si>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</si>
  <si>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</si>
  <si>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</si>
  <si>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</si>
  <si>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Taubman (1976)</t>
  </si>
  <si>
    <t>Taubman</t>
  </si>
  <si>
    <t>The determinants of earnings: Genetics, family, and other environments: A study of white male twins</t>
  </si>
  <si>
    <t>Taubman, Paul. "The determinants of earnings: Genetics, family, and other environments: A study of white male twins." The American Economic Review 66, no. 5 (1976): 858-870.</t>
  </si>
  <si>
    <t>SS9rzvcuvZkJ</t>
  </si>
  <si>
    <t>https://www.jstor.org/stable/pdf/1827497.pdf?refreqid=excelsior%3A65985ad5ad118aff33e2e8897703eed9&amp;ab_segments=&amp;origin=&amp;acceptTC=1</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</si>
  <si>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</si>
  <si>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</si>
  <si>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</si>
  <si>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</si>
  <si>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</si>
  <si>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</si>
  <si>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</si>
  <si>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</si>
  <si>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</si>
  <si>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</si>
  <si>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</si>
  <si>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</si>
  <si>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Altonji &amp; Dunn (1996)</t>
  </si>
  <si>
    <t>Altonji &amp; Dunn</t>
  </si>
  <si>
    <t>Using siblings to estimate the effect of school quality on wages</t>
  </si>
  <si>
    <t>Altonji, Joseph G., and Thomas A. Dunn. "Using siblings to estimate the effect of school quality on wages." The Review of Economics and Statistics (1996): 665-671.</t>
  </si>
  <si>
    <t>coRGeUocOSoJ</t>
  </si>
  <si>
    <t>https://www.jstor.org/stable/2109953</t>
  </si>
  <si>
    <t>Belzil &amp; Hansen (2002)</t>
  </si>
  <si>
    <t>Belzil &amp; Hansen</t>
  </si>
  <si>
    <t>Unobserved ability and the return to schooling</t>
  </si>
  <si>
    <t>Belzil, Christian, and Jörgen Hansen. "Unobserved ability and the return to schooling." Econometrica 70, no. 5 (2002): 2075-2091.</t>
  </si>
  <si>
    <t>ezQKpLmXhosJ</t>
  </si>
  <si>
    <t>https://www.econstor.eu/bitstream/10419/21433/1/dp508.pdf</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</si>
  <si>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</si>
  <si>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</si>
  <si>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</si>
  <si>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</si>
  <si>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</si>
  <si>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</si>
  <si>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</si>
  <si>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</si>
  <si>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</si>
  <si>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</si>
  <si>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</si>
  <si>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</si>
  <si>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</si>
  <si>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</si>
  <si>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</si>
  <si>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</si>
  <si>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</si>
  <si>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</si>
  <si>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</si>
  <si>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</si>
  <si>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</si>
  <si>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</si>
  <si>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</si>
  <si>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</si>
  <si>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</si>
  <si>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</si>
  <si>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</si>
  <si>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</si>
  <si>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</si>
  <si>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</si>
  <si>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</si>
  <si>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</si>
  <si>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</si>
  <si>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</si>
  <si>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</si>
  <si>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</si>
  <si>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</si>
  <si>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</si>
  <si>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</si>
  <si>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</si>
  <si>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</si>
  <si>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</si>
  <si>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</si>
  <si>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</si>
  <si>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</si>
  <si>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</si>
  <si>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</si>
  <si>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</si>
  <si>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Query</t>
  </si>
  <si>
    <t>Snowballing</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</si>
  <si>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</si>
  <si>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</si>
  <si>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</si>
  <si>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</si>
  <si>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</si>
  <si>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</si>
  <si>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</si>
  <si>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logarithm of the average number of years of schooling attained by the subjects.</t>
  </si>
  <si>
    <t>The logarithm of 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</si>
</sst>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5">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805">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6">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7" Type="http://schemas.openxmlformats.org/officeDocument/2006/relationships/comments" Target="../comments5.xm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vmlDrawing" Target="../drawings/vmlDrawing5.vml"/><Relationship Id="rId5" Type="http://schemas.openxmlformats.org/officeDocument/2006/relationships/printerSettings" Target="../printerSettings/printerSettings3.bin"/><Relationship Id="rId4" Type="http://schemas.openxmlformats.org/officeDocument/2006/relationships/hyperlink" Target="https://www.nber.org/system/files/working_papers/w6106/w6106.pdf"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1755"/>
  <sheetViews>
    <sheetView zoomScaleNormal="100" workbookViewId="0">
      <pane xSplit="4" ySplit="1" topLeftCell="E2" activePane="bottomRight" state="frozen"/>
      <selection activeCell="D526" sqref="D526"/>
      <selection pane="topRight" activeCell="D526" sqref="D526"/>
      <selection pane="bottomLeft" activeCell="D526" sqref="D526"/>
      <selection pane="bottomRight" activeCell="BE24" sqref="BE24"/>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0" width="8.7109375" customWidth="1"/>
    <col min="71" max="71" width="8.7109375" style="17" customWidth="1"/>
    <col min="72" max="72" width="8.5703125" customWidth="1"/>
    <col min="73" max="74" width="8.7109375" customWidth="1"/>
    <col min="75" max="75" width="8.7109375" style="17" customWidth="1"/>
    <col min="76" max="77" width="8.7109375" customWidth="1"/>
    <col min="78" max="78" width="8.7109375" style="17" customWidth="1"/>
    <col min="79" max="95" width="8.7109375" customWidth="1"/>
  </cols>
  <sheetData>
    <row r="1" spans="1:96" x14ac:dyDescent="0.25">
      <c r="A1" s="1" t="s">
        <v>0</v>
      </c>
      <c r="B1" s="1" t="s">
        <v>1</v>
      </c>
      <c r="C1" s="26" t="s">
        <v>317</v>
      </c>
      <c r="D1" s="10" t="s">
        <v>3794</v>
      </c>
      <c r="E1" s="27" t="s">
        <v>147</v>
      </c>
      <c r="F1" s="28" t="s">
        <v>86</v>
      </c>
      <c r="G1" s="28" t="s">
        <v>87</v>
      </c>
      <c r="H1" s="30" t="s">
        <v>88</v>
      </c>
      <c r="I1" s="10" t="s">
        <v>3967</v>
      </c>
      <c r="J1" s="28" t="s">
        <v>3968</v>
      </c>
      <c r="K1" s="28" t="s">
        <v>3969</v>
      </c>
      <c r="L1" s="5" t="s">
        <v>43</v>
      </c>
      <c r="M1" s="6" t="s">
        <v>44</v>
      </c>
      <c r="N1" s="5" t="s">
        <v>41</v>
      </c>
      <c r="O1" s="6" t="s">
        <v>45</v>
      </c>
      <c r="P1" s="6" t="s">
        <v>40</v>
      </c>
      <c r="Q1" s="6" t="s">
        <v>42</v>
      </c>
      <c r="R1" s="6" t="s">
        <v>266</v>
      </c>
      <c r="S1" s="5" t="s">
        <v>90</v>
      </c>
      <c r="T1" s="6" t="s">
        <v>91</v>
      </c>
      <c r="U1" s="6" t="s">
        <v>89</v>
      </c>
      <c r="V1" s="6" t="s">
        <v>137</v>
      </c>
      <c r="W1" s="2" t="s">
        <v>31</v>
      </c>
      <c r="X1" s="2" t="s">
        <v>46</v>
      </c>
      <c r="Y1" s="2" t="s">
        <v>187</v>
      </c>
      <c r="Z1" s="2" t="s">
        <v>188</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218</v>
      </c>
      <c r="AX1" s="16" t="s">
        <v>217</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4247</v>
      </c>
      <c r="BM1" s="23" t="s">
        <v>67</v>
      </c>
      <c r="BN1" s="4" t="s">
        <v>68</v>
      </c>
      <c r="BO1" s="4" t="s">
        <v>4371</v>
      </c>
      <c r="BP1" s="4" t="s">
        <v>123</v>
      </c>
      <c r="BQ1" s="4" t="s">
        <v>133</v>
      </c>
      <c r="BR1" s="4" t="s">
        <v>132</v>
      </c>
      <c r="BS1" s="18" t="s">
        <v>69</v>
      </c>
      <c r="BT1" s="48" t="s">
        <v>70</v>
      </c>
      <c r="BU1" s="48" t="s">
        <v>71</v>
      </c>
      <c r="BV1" s="48" t="s">
        <v>117</v>
      </c>
      <c r="BW1" s="49" t="s">
        <v>118</v>
      </c>
      <c r="BX1" s="4" t="s">
        <v>126</v>
      </c>
      <c r="BY1" s="4" t="s">
        <v>136</v>
      </c>
      <c r="BZ1" s="18" t="s">
        <v>127</v>
      </c>
      <c r="CA1" s="4" t="s">
        <v>72</v>
      </c>
      <c r="CB1" s="4" t="s">
        <v>73</v>
      </c>
      <c r="CC1" s="4" t="s">
        <v>74</v>
      </c>
      <c r="CD1" s="4" t="s">
        <v>102</v>
      </c>
      <c r="CE1" s="4" t="s">
        <v>75</v>
      </c>
      <c r="CF1" s="4" t="s">
        <v>76</v>
      </c>
      <c r="CG1" s="4" t="s">
        <v>77</v>
      </c>
      <c r="CH1" s="4" t="s">
        <v>4193</v>
      </c>
      <c r="CI1" s="4" t="s">
        <v>78</v>
      </c>
      <c r="CJ1" s="4" t="s">
        <v>80</v>
      </c>
      <c r="CK1" s="4" t="s">
        <v>134</v>
      </c>
      <c r="CL1" s="18" t="s">
        <v>79</v>
      </c>
      <c r="CM1" s="43" t="s">
        <v>81</v>
      </c>
      <c r="CN1" s="43" t="s">
        <v>82</v>
      </c>
      <c r="CO1" s="43" t="s">
        <v>83</v>
      </c>
      <c r="CP1" s="43" t="s">
        <v>343</v>
      </c>
      <c r="CQ1" s="43" t="s">
        <v>84</v>
      </c>
      <c r="CR1" s="119" t="s">
        <v>85</v>
      </c>
    </row>
    <row r="2" spans="1:96"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s="17">
        <v>0</v>
      </c>
      <c r="BT2">
        <v>0</v>
      </c>
      <c r="BU2">
        <v>1</v>
      </c>
      <c r="BV2">
        <v>0</v>
      </c>
      <c r="BW2" s="17">
        <v>0</v>
      </c>
      <c r="BX2">
        <v>0</v>
      </c>
      <c r="BY2">
        <v>0</v>
      </c>
      <c r="BZ2" s="17">
        <v>0</v>
      </c>
      <c r="CA2">
        <v>0</v>
      </c>
      <c r="CB2">
        <v>0</v>
      </c>
      <c r="CC2">
        <v>1</v>
      </c>
      <c r="CD2">
        <v>0</v>
      </c>
      <c r="CE2">
        <v>0</v>
      </c>
      <c r="CF2">
        <v>0</v>
      </c>
      <c r="CG2">
        <v>1</v>
      </c>
      <c r="CH2">
        <v>0</v>
      </c>
      <c r="CI2">
        <v>0</v>
      </c>
      <c r="CJ2">
        <v>0</v>
      </c>
      <c r="CK2">
        <v>0</v>
      </c>
      <c r="CL2" s="17">
        <v>0</v>
      </c>
      <c r="CM2">
        <v>0.186</v>
      </c>
      <c r="CN2">
        <v>134</v>
      </c>
      <c r="CO2">
        <v>1</v>
      </c>
      <c r="CP2">
        <v>0</v>
      </c>
      <c r="CQ2">
        <v>29</v>
      </c>
      <c r="CR2" s="33" t="s">
        <v>85</v>
      </c>
    </row>
    <row r="3" spans="1:96"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s="17">
        <v>0</v>
      </c>
      <c r="BT3">
        <v>0</v>
      </c>
      <c r="BU3">
        <v>1</v>
      </c>
      <c r="BV3">
        <v>0</v>
      </c>
      <c r="BW3" s="17">
        <v>0</v>
      </c>
      <c r="BX3">
        <v>0</v>
      </c>
      <c r="BY3">
        <v>0</v>
      </c>
      <c r="BZ3" s="17">
        <v>0</v>
      </c>
      <c r="CA3">
        <v>0</v>
      </c>
      <c r="CB3">
        <v>0</v>
      </c>
      <c r="CC3">
        <v>1</v>
      </c>
      <c r="CD3">
        <v>0</v>
      </c>
      <c r="CE3">
        <v>0</v>
      </c>
      <c r="CF3">
        <v>0</v>
      </c>
      <c r="CG3">
        <v>1</v>
      </c>
      <c r="CH3">
        <v>0</v>
      </c>
      <c r="CI3">
        <v>0</v>
      </c>
      <c r="CJ3">
        <v>0</v>
      </c>
      <c r="CK3">
        <v>0</v>
      </c>
      <c r="CL3" s="17">
        <v>0</v>
      </c>
      <c r="CM3">
        <v>0.186</v>
      </c>
      <c r="CN3">
        <v>134</v>
      </c>
      <c r="CO3">
        <v>1</v>
      </c>
      <c r="CP3">
        <v>0</v>
      </c>
      <c r="CQ3">
        <v>29</v>
      </c>
      <c r="CR3" s="33" t="s">
        <v>85</v>
      </c>
    </row>
    <row r="4" spans="1:96"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s="17">
        <v>0</v>
      </c>
      <c r="BT4">
        <v>0</v>
      </c>
      <c r="BU4">
        <v>1</v>
      </c>
      <c r="BV4">
        <v>0</v>
      </c>
      <c r="BW4" s="17">
        <v>0</v>
      </c>
      <c r="BX4">
        <v>0</v>
      </c>
      <c r="BY4">
        <v>0</v>
      </c>
      <c r="BZ4" s="17">
        <v>0</v>
      </c>
      <c r="CA4">
        <v>0</v>
      </c>
      <c r="CB4">
        <v>0</v>
      </c>
      <c r="CC4">
        <v>1</v>
      </c>
      <c r="CD4">
        <v>0</v>
      </c>
      <c r="CE4">
        <v>0</v>
      </c>
      <c r="CF4">
        <v>0</v>
      </c>
      <c r="CG4">
        <v>1</v>
      </c>
      <c r="CH4">
        <v>0</v>
      </c>
      <c r="CI4">
        <v>0</v>
      </c>
      <c r="CJ4">
        <v>0</v>
      </c>
      <c r="CK4">
        <v>0</v>
      </c>
      <c r="CL4" s="17">
        <v>0</v>
      </c>
      <c r="CM4">
        <v>0.186</v>
      </c>
      <c r="CN4">
        <v>134</v>
      </c>
      <c r="CO4">
        <v>1</v>
      </c>
      <c r="CP4">
        <v>0</v>
      </c>
      <c r="CQ4">
        <v>29</v>
      </c>
      <c r="CR4" s="33" t="s">
        <v>85</v>
      </c>
    </row>
    <row r="5" spans="1:96"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64">
        <v>0</v>
      </c>
      <c r="BT5" s="50">
        <v>0</v>
      </c>
      <c r="BU5" s="50">
        <v>1</v>
      </c>
      <c r="BV5" s="50">
        <v>0</v>
      </c>
      <c r="BW5" s="64">
        <v>0</v>
      </c>
      <c r="BX5" s="50">
        <v>0</v>
      </c>
      <c r="BY5" s="50">
        <v>0</v>
      </c>
      <c r="BZ5" s="64">
        <v>0</v>
      </c>
      <c r="CA5" s="50">
        <v>0</v>
      </c>
      <c r="CB5" s="50">
        <v>0</v>
      </c>
      <c r="CC5" s="50">
        <v>1</v>
      </c>
      <c r="CD5" s="50">
        <v>0</v>
      </c>
      <c r="CE5" s="50">
        <v>0</v>
      </c>
      <c r="CF5" s="50">
        <v>0</v>
      </c>
      <c r="CG5" s="50">
        <v>1</v>
      </c>
      <c r="CH5">
        <v>0</v>
      </c>
      <c r="CI5" s="50">
        <v>0</v>
      </c>
      <c r="CJ5" s="50">
        <v>0</v>
      </c>
      <c r="CK5" s="50">
        <v>0</v>
      </c>
      <c r="CL5" s="64">
        <v>0</v>
      </c>
      <c r="CM5">
        <v>0.186</v>
      </c>
      <c r="CN5">
        <v>134</v>
      </c>
      <c r="CO5">
        <v>1</v>
      </c>
      <c r="CP5">
        <v>0</v>
      </c>
      <c r="CQ5">
        <v>29</v>
      </c>
      <c r="CR5" s="33" t="s">
        <v>85</v>
      </c>
    </row>
    <row r="6" spans="1:96"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s="17">
        <v>0</v>
      </c>
      <c r="BT6">
        <v>0</v>
      </c>
      <c r="BU6">
        <v>0</v>
      </c>
      <c r="BV6">
        <v>1</v>
      </c>
      <c r="BW6" s="17">
        <v>0</v>
      </c>
      <c r="BX6">
        <v>0</v>
      </c>
      <c r="BY6">
        <v>0</v>
      </c>
      <c r="BZ6" s="17">
        <v>0</v>
      </c>
      <c r="CA6">
        <v>0</v>
      </c>
      <c r="CB6">
        <v>0</v>
      </c>
      <c r="CC6">
        <v>1</v>
      </c>
      <c r="CD6">
        <v>1</v>
      </c>
      <c r="CE6">
        <v>0</v>
      </c>
      <c r="CF6">
        <v>0</v>
      </c>
      <c r="CG6">
        <v>0</v>
      </c>
      <c r="CH6">
        <v>0</v>
      </c>
      <c r="CI6">
        <v>0</v>
      </c>
      <c r="CJ6">
        <v>0</v>
      </c>
      <c r="CK6">
        <v>0</v>
      </c>
      <c r="CL6" s="17">
        <v>0</v>
      </c>
      <c r="CM6">
        <v>0.03</v>
      </c>
      <c r="CN6">
        <v>16</v>
      </c>
      <c r="CO6">
        <v>1</v>
      </c>
      <c r="CP6">
        <v>0</v>
      </c>
      <c r="CQ6">
        <v>34</v>
      </c>
      <c r="CR6" s="33" t="s">
        <v>85</v>
      </c>
    </row>
    <row r="7" spans="1:96"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s="17">
        <v>0</v>
      </c>
      <c r="BT7">
        <v>0</v>
      </c>
      <c r="BU7">
        <v>0</v>
      </c>
      <c r="BV7">
        <v>1</v>
      </c>
      <c r="BW7" s="17">
        <v>0</v>
      </c>
      <c r="BX7">
        <v>0</v>
      </c>
      <c r="BY7">
        <v>0</v>
      </c>
      <c r="BZ7" s="17">
        <v>0</v>
      </c>
      <c r="CA7">
        <v>0</v>
      </c>
      <c r="CB7">
        <v>0</v>
      </c>
      <c r="CC7">
        <v>1</v>
      </c>
      <c r="CD7">
        <v>1</v>
      </c>
      <c r="CE7">
        <v>0</v>
      </c>
      <c r="CF7">
        <v>0</v>
      </c>
      <c r="CG7">
        <v>0</v>
      </c>
      <c r="CH7">
        <v>0</v>
      </c>
      <c r="CI7">
        <v>0</v>
      </c>
      <c r="CJ7">
        <v>0</v>
      </c>
      <c r="CK7">
        <v>0</v>
      </c>
      <c r="CL7" s="17">
        <v>0</v>
      </c>
      <c r="CM7">
        <v>0.03</v>
      </c>
      <c r="CN7">
        <v>16</v>
      </c>
      <c r="CO7">
        <v>1</v>
      </c>
      <c r="CP7">
        <v>0</v>
      </c>
      <c r="CQ7">
        <v>34</v>
      </c>
      <c r="CR7" s="33" t="s">
        <v>85</v>
      </c>
    </row>
    <row r="8" spans="1:96"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s="17">
        <v>0</v>
      </c>
      <c r="BT8">
        <v>0</v>
      </c>
      <c r="BU8">
        <v>0</v>
      </c>
      <c r="BV8">
        <v>1</v>
      </c>
      <c r="BW8" s="17">
        <v>0</v>
      </c>
      <c r="BX8">
        <v>0</v>
      </c>
      <c r="BY8">
        <v>0</v>
      </c>
      <c r="BZ8" s="17">
        <v>0</v>
      </c>
      <c r="CA8">
        <v>0</v>
      </c>
      <c r="CB8">
        <v>0</v>
      </c>
      <c r="CC8">
        <v>1</v>
      </c>
      <c r="CD8">
        <v>1</v>
      </c>
      <c r="CE8">
        <v>0</v>
      </c>
      <c r="CF8">
        <v>0</v>
      </c>
      <c r="CG8">
        <v>0</v>
      </c>
      <c r="CH8">
        <v>0</v>
      </c>
      <c r="CI8">
        <v>0</v>
      </c>
      <c r="CJ8">
        <v>0</v>
      </c>
      <c r="CK8">
        <v>0</v>
      </c>
      <c r="CL8" s="17">
        <v>0</v>
      </c>
      <c r="CM8">
        <v>0.03</v>
      </c>
      <c r="CN8">
        <v>16</v>
      </c>
      <c r="CO8">
        <v>1</v>
      </c>
      <c r="CP8">
        <v>0</v>
      </c>
      <c r="CQ8">
        <v>34</v>
      </c>
      <c r="CR8" s="33" t="s">
        <v>85</v>
      </c>
    </row>
    <row r="9" spans="1:96"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s="17">
        <v>0</v>
      </c>
      <c r="BT9">
        <v>0</v>
      </c>
      <c r="BU9">
        <v>0</v>
      </c>
      <c r="BV9">
        <v>1</v>
      </c>
      <c r="BW9" s="17">
        <v>0</v>
      </c>
      <c r="BX9">
        <v>0</v>
      </c>
      <c r="BY9">
        <v>0</v>
      </c>
      <c r="BZ9" s="17">
        <v>0</v>
      </c>
      <c r="CA9">
        <v>0</v>
      </c>
      <c r="CB9">
        <v>0</v>
      </c>
      <c r="CC9">
        <v>1</v>
      </c>
      <c r="CD9">
        <v>1</v>
      </c>
      <c r="CE9">
        <v>0</v>
      </c>
      <c r="CF9">
        <v>0</v>
      </c>
      <c r="CG9">
        <v>0</v>
      </c>
      <c r="CH9">
        <v>0</v>
      </c>
      <c r="CI9">
        <v>0</v>
      </c>
      <c r="CJ9">
        <v>0</v>
      </c>
      <c r="CK9">
        <v>0</v>
      </c>
      <c r="CL9" s="17">
        <v>0</v>
      </c>
      <c r="CM9">
        <v>0.03</v>
      </c>
      <c r="CN9">
        <v>16</v>
      </c>
      <c r="CO9">
        <v>1</v>
      </c>
      <c r="CP9">
        <v>0</v>
      </c>
      <c r="CQ9">
        <v>34</v>
      </c>
      <c r="CR9" s="33" t="s">
        <v>85</v>
      </c>
    </row>
    <row r="10" spans="1:96"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s="17">
        <v>0</v>
      </c>
      <c r="BT10">
        <v>0</v>
      </c>
      <c r="BU10">
        <v>0</v>
      </c>
      <c r="BV10">
        <v>1</v>
      </c>
      <c r="BW10" s="17">
        <v>0</v>
      </c>
      <c r="BX10">
        <v>0</v>
      </c>
      <c r="BY10">
        <v>0</v>
      </c>
      <c r="BZ10" s="17">
        <v>0</v>
      </c>
      <c r="CA10">
        <v>0</v>
      </c>
      <c r="CB10">
        <v>0</v>
      </c>
      <c r="CC10">
        <v>1</v>
      </c>
      <c r="CD10">
        <v>1</v>
      </c>
      <c r="CE10">
        <v>0</v>
      </c>
      <c r="CF10">
        <v>0</v>
      </c>
      <c r="CG10">
        <v>0</v>
      </c>
      <c r="CH10">
        <v>0</v>
      </c>
      <c r="CI10">
        <v>0</v>
      </c>
      <c r="CJ10">
        <v>0</v>
      </c>
      <c r="CK10">
        <v>0</v>
      </c>
      <c r="CL10" s="17">
        <v>0</v>
      </c>
      <c r="CM10">
        <v>0.03</v>
      </c>
      <c r="CN10">
        <v>16</v>
      </c>
      <c r="CO10">
        <v>1</v>
      </c>
      <c r="CP10">
        <v>0</v>
      </c>
      <c r="CQ10">
        <v>34</v>
      </c>
      <c r="CR10" s="33" t="s">
        <v>85</v>
      </c>
    </row>
    <row r="11" spans="1:96"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s="17">
        <v>0</v>
      </c>
      <c r="BT11">
        <v>0</v>
      </c>
      <c r="BU11">
        <v>0</v>
      </c>
      <c r="BV11">
        <v>1</v>
      </c>
      <c r="BW11" s="17">
        <v>0</v>
      </c>
      <c r="BX11">
        <v>0</v>
      </c>
      <c r="BY11">
        <v>0</v>
      </c>
      <c r="BZ11" s="17">
        <v>0</v>
      </c>
      <c r="CA11">
        <v>0</v>
      </c>
      <c r="CB11">
        <v>0</v>
      </c>
      <c r="CC11">
        <v>1</v>
      </c>
      <c r="CD11">
        <v>1</v>
      </c>
      <c r="CE11">
        <v>0</v>
      </c>
      <c r="CF11">
        <v>0</v>
      </c>
      <c r="CG11">
        <v>0</v>
      </c>
      <c r="CH11">
        <v>0</v>
      </c>
      <c r="CI11">
        <v>0</v>
      </c>
      <c r="CJ11">
        <v>0</v>
      </c>
      <c r="CK11">
        <v>0</v>
      </c>
      <c r="CL11" s="17">
        <v>0</v>
      </c>
      <c r="CM11">
        <v>0.03</v>
      </c>
      <c r="CN11">
        <v>16</v>
      </c>
      <c r="CO11">
        <v>1</v>
      </c>
      <c r="CP11">
        <v>0</v>
      </c>
      <c r="CQ11">
        <v>34</v>
      </c>
      <c r="CR11" s="33" t="s">
        <v>85</v>
      </c>
    </row>
    <row r="12" spans="1:96"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s="17">
        <v>0</v>
      </c>
      <c r="BT12">
        <v>0</v>
      </c>
      <c r="BU12">
        <v>0</v>
      </c>
      <c r="BV12">
        <v>1</v>
      </c>
      <c r="BW12" s="17">
        <v>0</v>
      </c>
      <c r="BX12">
        <v>0</v>
      </c>
      <c r="BY12">
        <v>0</v>
      </c>
      <c r="BZ12" s="17">
        <v>0</v>
      </c>
      <c r="CA12">
        <v>0</v>
      </c>
      <c r="CB12">
        <v>0</v>
      </c>
      <c r="CC12">
        <v>1</v>
      </c>
      <c r="CD12">
        <v>1</v>
      </c>
      <c r="CE12">
        <v>0</v>
      </c>
      <c r="CF12">
        <v>0</v>
      </c>
      <c r="CG12">
        <v>0</v>
      </c>
      <c r="CH12">
        <v>0</v>
      </c>
      <c r="CI12">
        <v>0</v>
      </c>
      <c r="CJ12">
        <v>0</v>
      </c>
      <c r="CK12">
        <v>0</v>
      </c>
      <c r="CL12" s="17">
        <v>0</v>
      </c>
      <c r="CM12">
        <v>0.03</v>
      </c>
      <c r="CN12">
        <v>16</v>
      </c>
      <c r="CO12">
        <v>1</v>
      </c>
      <c r="CP12">
        <v>0</v>
      </c>
      <c r="CQ12">
        <v>34</v>
      </c>
      <c r="CR12" s="33" t="s">
        <v>85</v>
      </c>
    </row>
    <row r="13" spans="1:96"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s="17">
        <v>0</v>
      </c>
      <c r="BT13">
        <v>0</v>
      </c>
      <c r="BU13">
        <v>0</v>
      </c>
      <c r="BV13">
        <v>1</v>
      </c>
      <c r="BW13" s="17">
        <v>0</v>
      </c>
      <c r="BX13">
        <v>0</v>
      </c>
      <c r="BY13">
        <v>0</v>
      </c>
      <c r="BZ13" s="17">
        <v>0</v>
      </c>
      <c r="CA13">
        <v>0</v>
      </c>
      <c r="CB13">
        <v>0</v>
      </c>
      <c r="CC13">
        <v>1</v>
      </c>
      <c r="CD13">
        <v>1</v>
      </c>
      <c r="CE13">
        <v>0</v>
      </c>
      <c r="CF13">
        <v>0</v>
      </c>
      <c r="CG13">
        <v>0</v>
      </c>
      <c r="CH13">
        <v>0</v>
      </c>
      <c r="CI13">
        <v>0</v>
      </c>
      <c r="CJ13">
        <v>0</v>
      </c>
      <c r="CK13">
        <v>0</v>
      </c>
      <c r="CL13" s="17">
        <v>0</v>
      </c>
      <c r="CM13">
        <v>0.03</v>
      </c>
      <c r="CN13">
        <v>16</v>
      </c>
      <c r="CO13">
        <v>1</v>
      </c>
      <c r="CP13">
        <v>0</v>
      </c>
      <c r="CQ13">
        <v>34</v>
      </c>
      <c r="CR13" s="33" t="s">
        <v>85</v>
      </c>
    </row>
    <row r="14" spans="1:96"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s="17">
        <v>0</v>
      </c>
      <c r="BT14">
        <v>0</v>
      </c>
      <c r="BU14">
        <v>0</v>
      </c>
      <c r="BV14">
        <v>1</v>
      </c>
      <c r="BW14" s="17">
        <v>0</v>
      </c>
      <c r="BX14">
        <v>0</v>
      </c>
      <c r="BY14">
        <v>0</v>
      </c>
      <c r="BZ14" s="17">
        <v>0</v>
      </c>
      <c r="CA14">
        <v>0</v>
      </c>
      <c r="CB14">
        <v>0</v>
      </c>
      <c r="CC14">
        <v>1</v>
      </c>
      <c r="CD14">
        <v>1</v>
      </c>
      <c r="CE14">
        <v>0</v>
      </c>
      <c r="CF14">
        <v>0</v>
      </c>
      <c r="CG14">
        <v>0</v>
      </c>
      <c r="CH14">
        <v>0</v>
      </c>
      <c r="CI14">
        <v>0</v>
      </c>
      <c r="CJ14">
        <v>0</v>
      </c>
      <c r="CK14">
        <v>0</v>
      </c>
      <c r="CL14" s="17">
        <v>0</v>
      </c>
      <c r="CM14">
        <v>0.03</v>
      </c>
      <c r="CN14">
        <v>16</v>
      </c>
      <c r="CO14">
        <v>1</v>
      </c>
      <c r="CP14">
        <v>0</v>
      </c>
      <c r="CQ14">
        <v>34</v>
      </c>
      <c r="CR14" s="33" t="s">
        <v>85</v>
      </c>
    </row>
    <row r="15" spans="1:96"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s="17">
        <v>0</v>
      </c>
      <c r="BT15">
        <v>0</v>
      </c>
      <c r="BU15">
        <v>0</v>
      </c>
      <c r="BV15">
        <v>1</v>
      </c>
      <c r="BW15" s="17">
        <v>0</v>
      </c>
      <c r="BX15">
        <v>0</v>
      </c>
      <c r="BY15">
        <v>0</v>
      </c>
      <c r="BZ15" s="17">
        <v>0</v>
      </c>
      <c r="CA15">
        <v>0</v>
      </c>
      <c r="CB15">
        <v>0</v>
      </c>
      <c r="CC15">
        <v>1</v>
      </c>
      <c r="CD15">
        <v>1</v>
      </c>
      <c r="CE15">
        <v>0</v>
      </c>
      <c r="CF15">
        <v>0</v>
      </c>
      <c r="CG15">
        <v>0</v>
      </c>
      <c r="CH15">
        <v>0</v>
      </c>
      <c r="CI15">
        <v>0</v>
      </c>
      <c r="CJ15">
        <v>0</v>
      </c>
      <c r="CK15">
        <v>0</v>
      </c>
      <c r="CL15" s="17">
        <v>0</v>
      </c>
      <c r="CM15">
        <v>0.03</v>
      </c>
      <c r="CN15">
        <v>16</v>
      </c>
      <c r="CO15">
        <v>1</v>
      </c>
      <c r="CP15">
        <v>0</v>
      </c>
      <c r="CQ15">
        <v>34</v>
      </c>
      <c r="CR15" s="33" t="s">
        <v>85</v>
      </c>
    </row>
    <row r="16" spans="1:96"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s="17">
        <v>0</v>
      </c>
      <c r="BT16">
        <v>0</v>
      </c>
      <c r="BU16">
        <v>0</v>
      </c>
      <c r="BV16">
        <v>1</v>
      </c>
      <c r="BW16" s="17">
        <v>0</v>
      </c>
      <c r="BX16">
        <v>0</v>
      </c>
      <c r="BY16">
        <v>0</v>
      </c>
      <c r="BZ16" s="17">
        <v>0</v>
      </c>
      <c r="CA16">
        <v>0</v>
      </c>
      <c r="CB16">
        <v>0</v>
      </c>
      <c r="CC16">
        <v>1</v>
      </c>
      <c r="CD16">
        <v>1</v>
      </c>
      <c r="CE16">
        <v>0</v>
      </c>
      <c r="CF16">
        <v>0</v>
      </c>
      <c r="CG16">
        <v>0</v>
      </c>
      <c r="CH16">
        <v>0</v>
      </c>
      <c r="CI16">
        <v>0</v>
      </c>
      <c r="CJ16">
        <v>0</v>
      </c>
      <c r="CK16">
        <v>0</v>
      </c>
      <c r="CL16" s="17">
        <v>0</v>
      </c>
      <c r="CM16">
        <v>0.03</v>
      </c>
      <c r="CN16">
        <v>16</v>
      </c>
      <c r="CO16">
        <v>1</v>
      </c>
      <c r="CP16">
        <v>0</v>
      </c>
      <c r="CQ16">
        <v>34</v>
      </c>
      <c r="CR16" s="33" t="s">
        <v>85</v>
      </c>
    </row>
    <row r="17" spans="1:96"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s="17">
        <v>0</v>
      </c>
      <c r="BT17">
        <v>0</v>
      </c>
      <c r="BU17">
        <v>0</v>
      </c>
      <c r="BV17">
        <v>1</v>
      </c>
      <c r="BW17" s="17">
        <v>0</v>
      </c>
      <c r="BX17">
        <v>0</v>
      </c>
      <c r="BY17">
        <v>0</v>
      </c>
      <c r="BZ17" s="17">
        <v>0</v>
      </c>
      <c r="CA17">
        <v>0</v>
      </c>
      <c r="CB17">
        <v>0</v>
      </c>
      <c r="CC17">
        <v>1</v>
      </c>
      <c r="CD17">
        <v>1</v>
      </c>
      <c r="CE17">
        <v>0</v>
      </c>
      <c r="CF17">
        <v>0</v>
      </c>
      <c r="CG17">
        <v>0</v>
      </c>
      <c r="CH17">
        <v>0</v>
      </c>
      <c r="CI17">
        <v>0</v>
      </c>
      <c r="CJ17">
        <v>0</v>
      </c>
      <c r="CK17">
        <v>0</v>
      </c>
      <c r="CL17" s="17">
        <v>0</v>
      </c>
      <c r="CM17">
        <v>0.03</v>
      </c>
      <c r="CN17">
        <v>16</v>
      </c>
      <c r="CO17">
        <v>1</v>
      </c>
      <c r="CP17">
        <v>0</v>
      </c>
      <c r="CQ17">
        <v>34</v>
      </c>
      <c r="CR17" s="33" t="s">
        <v>85</v>
      </c>
    </row>
    <row r="18" spans="1:96"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s="17">
        <v>0</v>
      </c>
      <c r="BT18">
        <v>0</v>
      </c>
      <c r="BU18">
        <v>0</v>
      </c>
      <c r="BV18">
        <v>1</v>
      </c>
      <c r="BW18" s="17">
        <v>0</v>
      </c>
      <c r="BX18">
        <v>0</v>
      </c>
      <c r="BY18">
        <v>0</v>
      </c>
      <c r="BZ18" s="17">
        <v>0</v>
      </c>
      <c r="CA18">
        <v>0</v>
      </c>
      <c r="CB18">
        <v>0</v>
      </c>
      <c r="CC18">
        <v>1</v>
      </c>
      <c r="CD18">
        <v>1</v>
      </c>
      <c r="CE18">
        <v>0</v>
      </c>
      <c r="CF18">
        <v>0</v>
      </c>
      <c r="CG18">
        <v>0</v>
      </c>
      <c r="CH18">
        <v>0</v>
      </c>
      <c r="CI18">
        <v>0</v>
      </c>
      <c r="CJ18">
        <v>0</v>
      </c>
      <c r="CK18">
        <v>0</v>
      </c>
      <c r="CL18" s="17">
        <v>0</v>
      </c>
      <c r="CM18">
        <v>0.03</v>
      </c>
      <c r="CN18">
        <v>16</v>
      </c>
      <c r="CO18">
        <v>1</v>
      </c>
      <c r="CP18">
        <v>0</v>
      </c>
      <c r="CQ18">
        <v>34</v>
      </c>
      <c r="CR18" s="33" t="s">
        <v>85</v>
      </c>
    </row>
    <row r="19" spans="1:96"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s="17">
        <v>0</v>
      </c>
      <c r="BT19">
        <v>0</v>
      </c>
      <c r="BU19">
        <v>0</v>
      </c>
      <c r="BV19">
        <v>1</v>
      </c>
      <c r="BW19" s="17">
        <v>0</v>
      </c>
      <c r="BX19">
        <v>0</v>
      </c>
      <c r="BY19">
        <v>0</v>
      </c>
      <c r="BZ19" s="17">
        <v>0</v>
      </c>
      <c r="CA19">
        <v>0</v>
      </c>
      <c r="CB19">
        <v>0</v>
      </c>
      <c r="CC19">
        <v>1</v>
      </c>
      <c r="CD19">
        <v>1</v>
      </c>
      <c r="CE19">
        <v>0</v>
      </c>
      <c r="CF19">
        <v>0</v>
      </c>
      <c r="CG19">
        <v>0</v>
      </c>
      <c r="CH19">
        <v>0</v>
      </c>
      <c r="CI19">
        <v>0</v>
      </c>
      <c r="CJ19">
        <v>0</v>
      </c>
      <c r="CK19">
        <v>0</v>
      </c>
      <c r="CL19" s="17">
        <v>0</v>
      </c>
      <c r="CM19">
        <v>0.03</v>
      </c>
      <c r="CN19">
        <v>16</v>
      </c>
      <c r="CO19">
        <v>1</v>
      </c>
      <c r="CP19">
        <v>0</v>
      </c>
      <c r="CQ19">
        <v>34</v>
      </c>
      <c r="CR19" s="33" t="s">
        <v>85</v>
      </c>
    </row>
    <row r="20" spans="1:96"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s="17">
        <v>0</v>
      </c>
      <c r="BT20">
        <v>0</v>
      </c>
      <c r="BU20">
        <v>0</v>
      </c>
      <c r="BV20">
        <v>1</v>
      </c>
      <c r="BW20" s="17">
        <v>0</v>
      </c>
      <c r="BX20">
        <v>0</v>
      </c>
      <c r="BY20">
        <v>0</v>
      </c>
      <c r="BZ20" s="17">
        <v>0</v>
      </c>
      <c r="CA20">
        <v>0</v>
      </c>
      <c r="CB20">
        <v>0</v>
      </c>
      <c r="CC20">
        <v>1</v>
      </c>
      <c r="CD20">
        <v>1</v>
      </c>
      <c r="CE20">
        <v>0</v>
      </c>
      <c r="CF20">
        <v>0</v>
      </c>
      <c r="CG20">
        <v>0</v>
      </c>
      <c r="CH20">
        <v>0</v>
      </c>
      <c r="CI20">
        <v>0</v>
      </c>
      <c r="CJ20">
        <v>0</v>
      </c>
      <c r="CK20">
        <v>0</v>
      </c>
      <c r="CL20" s="17">
        <v>0</v>
      </c>
      <c r="CM20">
        <v>0.03</v>
      </c>
      <c r="CN20">
        <v>16</v>
      </c>
      <c r="CO20">
        <v>1</v>
      </c>
      <c r="CP20">
        <v>0</v>
      </c>
      <c r="CQ20">
        <v>34</v>
      </c>
      <c r="CR20" s="33" t="s">
        <v>85</v>
      </c>
    </row>
    <row r="21" spans="1:96"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s="17">
        <v>0</v>
      </c>
      <c r="BT21">
        <v>0</v>
      </c>
      <c r="BU21">
        <v>0</v>
      </c>
      <c r="BV21">
        <v>1</v>
      </c>
      <c r="BW21" s="17">
        <v>0</v>
      </c>
      <c r="BX21">
        <v>0</v>
      </c>
      <c r="BY21">
        <v>0</v>
      </c>
      <c r="BZ21" s="17">
        <v>0</v>
      </c>
      <c r="CA21">
        <v>0</v>
      </c>
      <c r="CB21">
        <v>0</v>
      </c>
      <c r="CC21">
        <v>1</v>
      </c>
      <c r="CD21">
        <v>1</v>
      </c>
      <c r="CE21">
        <v>0</v>
      </c>
      <c r="CF21">
        <v>0</v>
      </c>
      <c r="CG21">
        <v>0</v>
      </c>
      <c r="CH21">
        <v>0</v>
      </c>
      <c r="CI21">
        <v>0</v>
      </c>
      <c r="CJ21">
        <v>0</v>
      </c>
      <c r="CK21">
        <v>0</v>
      </c>
      <c r="CL21" s="17">
        <v>0</v>
      </c>
      <c r="CM21">
        <v>0.03</v>
      </c>
      <c r="CN21">
        <v>16</v>
      </c>
      <c r="CO21">
        <v>1</v>
      </c>
      <c r="CP21">
        <v>0</v>
      </c>
      <c r="CQ21">
        <v>34</v>
      </c>
      <c r="CR21" s="33" t="s">
        <v>85</v>
      </c>
    </row>
    <row r="22" spans="1:96"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s="17">
        <v>0</v>
      </c>
      <c r="BT22">
        <v>0</v>
      </c>
      <c r="BU22">
        <v>0</v>
      </c>
      <c r="BV22">
        <v>1</v>
      </c>
      <c r="BW22" s="17">
        <v>0</v>
      </c>
      <c r="BX22">
        <v>0</v>
      </c>
      <c r="BY22">
        <v>0</v>
      </c>
      <c r="BZ22" s="17">
        <v>0</v>
      </c>
      <c r="CA22">
        <v>0</v>
      </c>
      <c r="CB22">
        <v>0</v>
      </c>
      <c r="CC22">
        <v>1</v>
      </c>
      <c r="CD22">
        <v>1</v>
      </c>
      <c r="CE22">
        <v>0</v>
      </c>
      <c r="CF22">
        <v>0</v>
      </c>
      <c r="CG22">
        <v>0</v>
      </c>
      <c r="CH22">
        <v>0</v>
      </c>
      <c r="CI22">
        <v>0</v>
      </c>
      <c r="CJ22">
        <v>0</v>
      </c>
      <c r="CK22">
        <v>0</v>
      </c>
      <c r="CL22" s="17">
        <v>0</v>
      </c>
      <c r="CM22">
        <v>0.03</v>
      </c>
      <c r="CN22">
        <v>16</v>
      </c>
      <c r="CO22">
        <v>1</v>
      </c>
      <c r="CP22">
        <v>0</v>
      </c>
      <c r="CQ22">
        <v>34</v>
      </c>
      <c r="CR22" s="33" t="s">
        <v>85</v>
      </c>
    </row>
    <row r="23" spans="1:96"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s="17">
        <v>0</v>
      </c>
      <c r="BT23">
        <v>0</v>
      </c>
      <c r="BU23">
        <v>0</v>
      </c>
      <c r="BV23">
        <v>1</v>
      </c>
      <c r="BW23" s="17">
        <v>0</v>
      </c>
      <c r="BX23">
        <v>0</v>
      </c>
      <c r="BY23">
        <v>0</v>
      </c>
      <c r="BZ23" s="17">
        <v>0</v>
      </c>
      <c r="CA23">
        <v>0</v>
      </c>
      <c r="CB23">
        <v>0</v>
      </c>
      <c r="CC23">
        <v>1</v>
      </c>
      <c r="CD23">
        <v>1</v>
      </c>
      <c r="CE23">
        <v>0</v>
      </c>
      <c r="CF23">
        <v>0</v>
      </c>
      <c r="CG23">
        <v>0</v>
      </c>
      <c r="CH23">
        <v>0</v>
      </c>
      <c r="CI23">
        <v>0</v>
      </c>
      <c r="CJ23">
        <v>0</v>
      </c>
      <c r="CK23">
        <v>0</v>
      </c>
      <c r="CL23" s="17">
        <v>0</v>
      </c>
      <c r="CM23">
        <v>0.03</v>
      </c>
      <c r="CN23">
        <v>16</v>
      </c>
      <c r="CO23">
        <v>1</v>
      </c>
      <c r="CP23">
        <v>0</v>
      </c>
      <c r="CQ23">
        <v>34</v>
      </c>
      <c r="CR23" s="33" t="s">
        <v>85</v>
      </c>
    </row>
    <row r="24" spans="1:96"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s="17">
        <v>0</v>
      </c>
      <c r="BT24">
        <v>0</v>
      </c>
      <c r="BU24">
        <v>0</v>
      </c>
      <c r="BV24">
        <v>1</v>
      </c>
      <c r="BW24" s="17">
        <v>0</v>
      </c>
      <c r="BX24">
        <v>0</v>
      </c>
      <c r="BY24">
        <v>0</v>
      </c>
      <c r="BZ24" s="17">
        <v>0</v>
      </c>
      <c r="CA24">
        <v>0</v>
      </c>
      <c r="CB24">
        <v>0</v>
      </c>
      <c r="CC24">
        <v>1</v>
      </c>
      <c r="CD24">
        <v>1</v>
      </c>
      <c r="CE24">
        <v>0</v>
      </c>
      <c r="CF24">
        <v>0</v>
      </c>
      <c r="CG24">
        <v>0</v>
      </c>
      <c r="CH24">
        <v>0</v>
      </c>
      <c r="CI24">
        <v>0</v>
      </c>
      <c r="CJ24">
        <v>0</v>
      </c>
      <c r="CK24">
        <v>0</v>
      </c>
      <c r="CL24" s="17">
        <v>0</v>
      </c>
      <c r="CM24">
        <v>0.03</v>
      </c>
      <c r="CN24">
        <v>16</v>
      </c>
      <c r="CO24">
        <v>1</v>
      </c>
      <c r="CP24">
        <v>0</v>
      </c>
      <c r="CQ24">
        <v>34</v>
      </c>
      <c r="CR24" s="33" t="s">
        <v>85</v>
      </c>
    </row>
    <row r="25" spans="1:96"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s="17">
        <v>0</v>
      </c>
      <c r="BT25">
        <v>0</v>
      </c>
      <c r="BU25">
        <v>0</v>
      </c>
      <c r="BV25">
        <v>1</v>
      </c>
      <c r="BW25" s="17">
        <v>0</v>
      </c>
      <c r="BX25">
        <v>0</v>
      </c>
      <c r="BY25">
        <v>0</v>
      </c>
      <c r="BZ25" s="17">
        <v>0</v>
      </c>
      <c r="CA25">
        <v>0</v>
      </c>
      <c r="CB25">
        <v>0</v>
      </c>
      <c r="CC25">
        <v>1</v>
      </c>
      <c r="CD25">
        <v>1</v>
      </c>
      <c r="CE25">
        <v>0</v>
      </c>
      <c r="CF25">
        <v>0</v>
      </c>
      <c r="CG25">
        <v>0</v>
      </c>
      <c r="CH25">
        <v>0</v>
      </c>
      <c r="CI25">
        <v>0</v>
      </c>
      <c r="CJ25">
        <v>0</v>
      </c>
      <c r="CK25">
        <v>0</v>
      </c>
      <c r="CL25" s="17">
        <v>0</v>
      </c>
      <c r="CM25">
        <v>0.03</v>
      </c>
      <c r="CN25">
        <v>16</v>
      </c>
      <c r="CO25">
        <v>1</v>
      </c>
      <c r="CP25">
        <v>0</v>
      </c>
      <c r="CQ25">
        <v>34</v>
      </c>
      <c r="CR25" s="33" t="s">
        <v>85</v>
      </c>
    </row>
    <row r="26" spans="1:96"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s="17">
        <v>0</v>
      </c>
      <c r="BT26">
        <v>0</v>
      </c>
      <c r="BU26">
        <v>0</v>
      </c>
      <c r="BV26">
        <v>1</v>
      </c>
      <c r="BW26" s="17">
        <v>0</v>
      </c>
      <c r="BX26">
        <v>0</v>
      </c>
      <c r="BY26">
        <v>0</v>
      </c>
      <c r="BZ26" s="17">
        <v>0</v>
      </c>
      <c r="CA26">
        <v>0</v>
      </c>
      <c r="CB26">
        <v>0</v>
      </c>
      <c r="CC26">
        <v>1</v>
      </c>
      <c r="CD26">
        <v>1</v>
      </c>
      <c r="CE26">
        <v>0</v>
      </c>
      <c r="CF26">
        <v>0</v>
      </c>
      <c r="CG26">
        <v>0</v>
      </c>
      <c r="CH26">
        <v>0</v>
      </c>
      <c r="CI26">
        <v>0</v>
      </c>
      <c r="CJ26">
        <v>0</v>
      </c>
      <c r="CK26">
        <v>0</v>
      </c>
      <c r="CL26" s="17">
        <v>0</v>
      </c>
      <c r="CM26">
        <v>0.03</v>
      </c>
      <c r="CN26">
        <v>16</v>
      </c>
      <c r="CO26">
        <v>1</v>
      </c>
      <c r="CP26">
        <v>0</v>
      </c>
      <c r="CQ26">
        <v>34</v>
      </c>
      <c r="CR26" s="33" t="s">
        <v>85</v>
      </c>
    </row>
    <row r="27" spans="1:96"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s="17">
        <v>0</v>
      </c>
      <c r="BT27">
        <v>0</v>
      </c>
      <c r="BU27">
        <v>0</v>
      </c>
      <c r="BV27">
        <v>1</v>
      </c>
      <c r="BW27" s="17">
        <v>0</v>
      </c>
      <c r="BX27">
        <v>0</v>
      </c>
      <c r="BY27">
        <v>0</v>
      </c>
      <c r="BZ27" s="17">
        <v>0</v>
      </c>
      <c r="CA27">
        <v>0</v>
      </c>
      <c r="CB27">
        <v>0</v>
      </c>
      <c r="CC27">
        <v>1</v>
      </c>
      <c r="CD27">
        <v>1</v>
      </c>
      <c r="CE27">
        <v>0</v>
      </c>
      <c r="CF27">
        <v>0</v>
      </c>
      <c r="CG27">
        <v>0</v>
      </c>
      <c r="CH27">
        <v>0</v>
      </c>
      <c r="CI27">
        <v>0</v>
      </c>
      <c r="CJ27">
        <v>0</v>
      </c>
      <c r="CK27">
        <v>0</v>
      </c>
      <c r="CL27" s="17">
        <v>0</v>
      </c>
      <c r="CM27">
        <v>0.03</v>
      </c>
      <c r="CN27">
        <v>16</v>
      </c>
      <c r="CO27">
        <v>1</v>
      </c>
      <c r="CP27">
        <v>0</v>
      </c>
      <c r="CQ27">
        <v>34</v>
      </c>
      <c r="CR27" s="33" t="s">
        <v>85</v>
      </c>
    </row>
    <row r="28" spans="1:96"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s="17">
        <v>0</v>
      </c>
      <c r="BT28">
        <v>0</v>
      </c>
      <c r="BU28">
        <v>0</v>
      </c>
      <c r="BV28">
        <v>1</v>
      </c>
      <c r="BW28" s="17">
        <v>0</v>
      </c>
      <c r="BX28">
        <v>0</v>
      </c>
      <c r="BY28">
        <v>0</v>
      </c>
      <c r="BZ28" s="17">
        <v>0</v>
      </c>
      <c r="CA28">
        <v>0</v>
      </c>
      <c r="CB28">
        <v>0</v>
      </c>
      <c r="CC28">
        <v>1</v>
      </c>
      <c r="CD28">
        <v>1</v>
      </c>
      <c r="CE28">
        <v>0</v>
      </c>
      <c r="CF28">
        <v>0</v>
      </c>
      <c r="CG28">
        <v>0</v>
      </c>
      <c r="CH28">
        <v>0</v>
      </c>
      <c r="CI28">
        <v>0</v>
      </c>
      <c r="CJ28">
        <v>0</v>
      </c>
      <c r="CK28">
        <v>0</v>
      </c>
      <c r="CL28" s="17">
        <v>0</v>
      </c>
      <c r="CM28">
        <v>0.03</v>
      </c>
      <c r="CN28">
        <v>16</v>
      </c>
      <c r="CO28">
        <v>1</v>
      </c>
      <c r="CP28">
        <v>0</v>
      </c>
      <c r="CQ28">
        <v>34</v>
      </c>
      <c r="CR28" s="33" t="s">
        <v>85</v>
      </c>
    </row>
    <row r="29" spans="1:96"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s="17">
        <v>0</v>
      </c>
      <c r="BT29">
        <v>0</v>
      </c>
      <c r="BU29">
        <v>0</v>
      </c>
      <c r="BV29">
        <v>1</v>
      </c>
      <c r="BW29" s="17">
        <v>0</v>
      </c>
      <c r="BX29">
        <v>0</v>
      </c>
      <c r="BY29">
        <v>0</v>
      </c>
      <c r="BZ29" s="17">
        <v>0</v>
      </c>
      <c r="CA29">
        <v>0</v>
      </c>
      <c r="CB29">
        <v>0</v>
      </c>
      <c r="CC29">
        <v>1</v>
      </c>
      <c r="CD29">
        <v>1</v>
      </c>
      <c r="CE29">
        <v>0</v>
      </c>
      <c r="CF29">
        <v>0</v>
      </c>
      <c r="CG29">
        <v>0</v>
      </c>
      <c r="CH29">
        <v>0</v>
      </c>
      <c r="CI29">
        <v>0</v>
      </c>
      <c r="CJ29">
        <v>0</v>
      </c>
      <c r="CK29">
        <v>0</v>
      </c>
      <c r="CL29" s="17">
        <v>0</v>
      </c>
      <c r="CM29">
        <v>0.03</v>
      </c>
      <c r="CN29">
        <v>16</v>
      </c>
      <c r="CO29">
        <v>1</v>
      </c>
      <c r="CP29">
        <v>0</v>
      </c>
      <c r="CQ29">
        <v>34</v>
      </c>
      <c r="CR29" s="33" t="s">
        <v>85</v>
      </c>
    </row>
    <row r="30" spans="1:96"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s="17">
        <v>0</v>
      </c>
      <c r="BT30">
        <v>1</v>
      </c>
      <c r="BU30">
        <v>0</v>
      </c>
      <c r="BV30">
        <v>0</v>
      </c>
      <c r="BW30" s="17">
        <v>0</v>
      </c>
      <c r="BX30">
        <v>0</v>
      </c>
      <c r="BY30">
        <v>0</v>
      </c>
      <c r="BZ30" s="17">
        <v>0</v>
      </c>
      <c r="CA30">
        <v>0</v>
      </c>
      <c r="CB30">
        <v>0</v>
      </c>
      <c r="CC30">
        <v>1</v>
      </c>
      <c r="CD30">
        <v>1</v>
      </c>
      <c r="CE30">
        <v>0</v>
      </c>
      <c r="CF30">
        <v>0</v>
      </c>
      <c r="CG30">
        <v>0</v>
      </c>
      <c r="CH30">
        <v>0</v>
      </c>
      <c r="CI30">
        <v>0</v>
      </c>
      <c r="CJ30">
        <v>0</v>
      </c>
      <c r="CK30">
        <v>0</v>
      </c>
      <c r="CL30" s="17">
        <v>0</v>
      </c>
      <c r="CM30">
        <v>0.03</v>
      </c>
      <c r="CN30">
        <v>16</v>
      </c>
      <c r="CO30">
        <v>1</v>
      </c>
      <c r="CP30">
        <v>0</v>
      </c>
      <c r="CQ30">
        <v>34</v>
      </c>
      <c r="CR30" s="33" t="s">
        <v>85</v>
      </c>
    </row>
    <row r="31" spans="1:96"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s="17">
        <v>0</v>
      </c>
      <c r="BT31">
        <v>1</v>
      </c>
      <c r="BU31">
        <v>0</v>
      </c>
      <c r="BV31">
        <v>0</v>
      </c>
      <c r="BW31" s="17">
        <v>0</v>
      </c>
      <c r="BX31">
        <v>0</v>
      </c>
      <c r="BY31">
        <v>0</v>
      </c>
      <c r="BZ31" s="17">
        <v>0</v>
      </c>
      <c r="CA31">
        <v>0</v>
      </c>
      <c r="CB31">
        <v>0</v>
      </c>
      <c r="CC31">
        <v>1</v>
      </c>
      <c r="CD31">
        <v>1</v>
      </c>
      <c r="CE31">
        <v>0</v>
      </c>
      <c r="CF31">
        <v>0</v>
      </c>
      <c r="CG31">
        <v>0</v>
      </c>
      <c r="CH31">
        <v>0</v>
      </c>
      <c r="CI31">
        <v>0</v>
      </c>
      <c r="CJ31">
        <v>0</v>
      </c>
      <c r="CK31">
        <v>0</v>
      </c>
      <c r="CL31" s="17">
        <v>0</v>
      </c>
      <c r="CM31">
        <v>0.03</v>
      </c>
      <c r="CN31">
        <v>16</v>
      </c>
      <c r="CO31">
        <v>1</v>
      </c>
      <c r="CP31">
        <v>0</v>
      </c>
      <c r="CQ31">
        <v>34</v>
      </c>
      <c r="CR31" s="33" t="s">
        <v>85</v>
      </c>
    </row>
    <row r="32" spans="1:96"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s="17">
        <v>0</v>
      </c>
      <c r="BT32">
        <v>1</v>
      </c>
      <c r="BU32">
        <v>0</v>
      </c>
      <c r="BV32">
        <v>0</v>
      </c>
      <c r="BW32" s="17">
        <v>0</v>
      </c>
      <c r="BX32">
        <v>0</v>
      </c>
      <c r="BY32">
        <v>0</v>
      </c>
      <c r="BZ32" s="17">
        <v>0</v>
      </c>
      <c r="CA32">
        <v>0</v>
      </c>
      <c r="CB32">
        <v>0</v>
      </c>
      <c r="CC32">
        <v>1</v>
      </c>
      <c r="CD32">
        <v>1</v>
      </c>
      <c r="CE32">
        <v>0</v>
      </c>
      <c r="CF32">
        <v>0</v>
      </c>
      <c r="CG32">
        <v>0</v>
      </c>
      <c r="CH32">
        <v>0</v>
      </c>
      <c r="CI32">
        <v>0</v>
      </c>
      <c r="CJ32">
        <v>0</v>
      </c>
      <c r="CK32">
        <v>0</v>
      </c>
      <c r="CL32" s="17">
        <v>0</v>
      </c>
      <c r="CM32">
        <v>0.03</v>
      </c>
      <c r="CN32">
        <v>16</v>
      </c>
      <c r="CO32">
        <v>1</v>
      </c>
      <c r="CP32">
        <v>0</v>
      </c>
      <c r="CQ32">
        <v>34</v>
      </c>
      <c r="CR32" s="33" t="s">
        <v>85</v>
      </c>
    </row>
    <row r="33" spans="1:96"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s="17">
        <v>0</v>
      </c>
      <c r="BT33">
        <v>1</v>
      </c>
      <c r="BU33">
        <v>0</v>
      </c>
      <c r="BV33">
        <v>0</v>
      </c>
      <c r="BW33" s="17">
        <v>0</v>
      </c>
      <c r="BX33">
        <v>0</v>
      </c>
      <c r="BY33">
        <v>0</v>
      </c>
      <c r="BZ33" s="17">
        <v>0</v>
      </c>
      <c r="CA33">
        <v>0</v>
      </c>
      <c r="CB33">
        <v>0</v>
      </c>
      <c r="CC33">
        <v>1</v>
      </c>
      <c r="CD33">
        <v>1</v>
      </c>
      <c r="CE33">
        <v>0</v>
      </c>
      <c r="CF33">
        <v>0</v>
      </c>
      <c r="CG33">
        <v>0</v>
      </c>
      <c r="CH33">
        <v>0</v>
      </c>
      <c r="CI33">
        <v>0</v>
      </c>
      <c r="CJ33">
        <v>0</v>
      </c>
      <c r="CK33">
        <v>0</v>
      </c>
      <c r="CL33" s="17">
        <v>0</v>
      </c>
      <c r="CM33">
        <v>0.03</v>
      </c>
      <c r="CN33">
        <v>16</v>
      </c>
      <c r="CO33">
        <v>1</v>
      </c>
      <c r="CP33">
        <v>0</v>
      </c>
      <c r="CQ33">
        <v>34</v>
      </c>
      <c r="CR33" s="33" t="s">
        <v>85</v>
      </c>
    </row>
    <row r="34" spans="1:96"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s="17">
        <v>0</v>
      </c>
      <c r="BT34">
        <v>1</v>
      </c>
      <c r="BU34">
        <v>0</v>
      </c>
      <c r="BV34">
        <v>0</v>
      </c>
      <c r="BW34" s="17">
        <v>0</v>
      </c>
      <c r="BX34">
        <v>0</v>
      </c>
      <c r="BY34">
        <v>0</v>
      </c>
      <c r="BZ34" s="17">
        <v>0</v>
      </c>
      <c r="CA34">
        <v>0</v>
      </c>
      <c r="CB34">
        <v>0</v>
      </c>
      <c r="CC34">
        <v>1</v>
      </c>
      <c r="CD34">
        <v>1</v>
      </c>
      <c r="CE34">
        <v>0</v>
      </c>
      <c r="CF34">
        <v>0</v>
      </c>
      <c r="CG34">
        <v>0</v>
      </c>
      <c r="CH34">
        <v>0</v>
      </c>
      <c r="CI34">
        <v>0</v>
      </c>
      <c r="CJ34">
        <v>0</v>
      </c>
      <c r="CK34">
        <v>0</v>
      </c>
      <c r="CL34" s="17">
        <v>0</v>
      </c>
      <c r="CM34">
        <v>0.03</v>
      </c>
      <c r="CN34">
        <v>16</v>
      </c>
      <c r="CO34">
        <v>1</v>
      </c>
      <c r="CP34">
        <v>0</v>
      </c>
      <c r="CQ34">
        <v>34</v>
      </c>
      <c r="CR34" s="33" t="s">
        <v>85</v>
      </c>
    </row>
    <row r="35" spans="1:96"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s="17">
        <v>0</v>
      </c>
      <c r="BT35">
        <v>1</v>
      </c>
      <c r="BU35">
        <v>0</v>
      </c>
      <c r="BV35">
        <v>0</v>
      </c>
      <c r="BW35" s="17">
        <v>0</v>
      </c>
      <c r="BX35">
        <v>0</v>
      </c>
      <c r="BY35">
        <v>0</v>
      </c>
      <c r="BZ35" s="17">
        <v>0</v>
      </c>
      <c r="CA35">
        <v>0</v>
      </c>
      <c r="CB35">
        <v>0</v>
      </c>
      <c r="CC35">
        <v>1</v>
      </c>
      <c r="CD35">
        <v>1</v>
      </c>
      <c r="CE35">
        <v>0</v>
      </c>
      <c r="CF35">
        <v>0</v>
      </c>
      <c r="CG35">
        <v>0</v>
      </c>
      <c r="CH35">
        <v>0</v>
      </c>
      <c r="CI35">
        <v>0</v>
      </c>
      <c r="CJ35">
        <v>0</v>
      </c>
      <c r="CK35">
        <v>0</v>
      </c>
      <c r="CL35" s="17">
        <v>0</v>
      </c>
      <c r="CM35">
        <v>0.03</v>
      </c>
      <c r="CN35">
        <v>16</v>
      </c>
      <c r="CO35">
        <v>1</v>
      </c>
      <c r="CP35">
        <v>0</v>
      </c>
      <c r="CQ35">
        <v>34</v>
      </c>
      <c r="CR35" s="33" t="s">
        <v>85</v>
      </c>
    </row>
    <row r="36" spans="1:96"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s="17">
        <v>0</v>
      </c>
      <c r="BT36">
        <v>1</v>
      </c>
      <c r="BU36">
        <v>0</v>
      </c>
      <c r="BV36">
        <v>0</v>
      </c>
      <c r="BW36" s="17">
        <v>0</v>
      </c>
      <c r="BX36">
        <v>0</v>
      </c>
      <c r="BY36">
        <v>0</v>
      </c>
      <c r="BZ36" s="17">
        <v>0</v>
      </c>
      <c r="CA36">
        <v>0</v>
      </c>
      <c r="CB36">
        <v>0</v>
      </c>
      <c r="CC36">
        <v>1</v>
      </c>
      <c r="CD36">
        <v>1</v>
      </c>
      <c r="CE36">
        <v>0</v>
      </c>
      <c r="CF36">
        <v>0</v>
      </c>
      <c r="CG36">
        <v>0</v>
      </c>
      <c r="CH36">
        <v>0</v>
      </c>
      <c r="CI36">
        <v>0</v>
      </c>
      <c r="CJ36">
        <v>0</v>
      </c>
      <c r="CK36">
        <v>0</v>
      </c>
      <c r="CL36" s="17">
        <v>0</v>
      </c>
      <c r="CM36">
        <v>0.03</v>
      </c>
      <c r="CN36">
        <v>16</v>
      </c>
      <c r="CO36">
        <v>1</v>
      </c>
      <c r="CP36">
        <v>0</v>
      </c>
      <c r="CQ36">
        <v>34</v>
      </c>
      <c r="CR36" s="33" t="s">
        <v>85</v>
      </c>
    </row>
    <row r="37" spans="1:96"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s="17">
        <v>0</v>
      </c>
      <c r="BT37">
        <v>1</v>
      </c>
      <c r="BU37">
        <v>0</v>
      </c>
      <c r="BV37">
        <v>0</v>
      </c>
      <c r="BW37" s="17">
        <v>0</v>
      </c>
      <c r="BX37">
        <v>0</v>
      </c>
      <c r="BY37">
        <v>0</v>
      </c>
      <c r="BZ37" s="17">
        <v>0</v>
      </c>
      <c r="CA37">
        <v>0</v>
      </c>
      <c r="CB37">
        <v>0</v>
      </c>
      <c r="CC37">
        <v>1</v>
      </c>
      <c r="CD37">
        <v>1</v>
      </c>
      <c r="CE37">
        <v>0</v>
      </c>
      <c r="CF37">
        <v>0</v>
      </c>
      <c r="CG37">
        <v>0</v>
      </c>
      <c r="CH37">
        <v>0</v>
      </c>
      <c r="CI37">
        <v>0</v>
      </c>
      <c r="CJ37">
        <v>0</v>
      </c>
      <c r="CK37">
        <v>0</v>
      </c>
      <c r="CL37" s="17">
        <v>0</v>
      </c>
      <c r="CM37">
        <v>0.03</v>
      </c>
      <c r="CN37">
        <v>16</v>
      </c>
      <c r="CO37">
        <v>1</v>
      </c>
      <c r="CP37">
        <v>0</v>
      </c>
      <c r="CQ37">
        <v>34</v>
      </c>
      <c r="CR37" s="33" t="s">
        <v>85</v>
      </c>
    </row>
    <row r="38" spans="1:96"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s="17">
        <v>0</v>
      </c>
      <c r="BT38">
        <v>1</v>
      </c>
      <c r="BU38">
        <v>0</v>
      </c>
      <c r="BV38">
        <v>0</v>
      </c>
      <c r="BW38" s="17">
        <v>0</v>
      </c>
      <c r="BX38">
        <v>0</v>
      </c>
      <c r="BY38">
        <v>0</v>
      </c>
      <c r="BZ38" s="17">
        <v>0</v>
      </c>
      <c r="CA38">
        <v>0</v>
      </c>
      <c r="CB38">
        <v>0</v>
      </c>
      <c r="CC38">
        <v>1</v>
      </c>
      <c r="CD38">
        <v>1</v>
      </c>
      <c r="CE38">
        <v>0</v>
      </c>
      <c r="CF38">
        <v>0</v>
      </c>
      <c r="CG38">
        <v>0</v>
      </c>
      <c r="CH38">
        <v>0</v>
      </c>
      <c r="CI38">
        <v>0</v>
      </c>
      <c r="CJ38">
        <v>0</v>
      </c>
      <c r="CK38">
        <v>0</v>
      </c>
      <c r="CL38" s="17">
        <v>0</v>
      </c>
      <c r="CM38">
        <v>0.03</v>
      </c>
      <c r="CN38">
        <v>16</v>
      </c>
      <c r="CO38">
        <v>1</v>
      </c>
      <c r="CP38">
        <v>0</v>
      </c>
      <c r="CQ38">
        <v>34</v>
      </c>
      <c r="CR38" s="33" t="s">
        <v>85</v>
      </c>
    </row>
    <row r="39" spans="1:96"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s="17">
        <v>0</v>
      </c>
      <c r="BT39">
        <v>1</v>
      </c>
      <c r="BU39">
        <v>0</v>
      </c>
      <c r="BV39">
        <v>0</v>
      </c>
      <c r="BW39" s="17">
        <v>0</v>
      </c>
      <c r="BX39">
        <v>0</v>
      </c>
      <c r="BY39">
        <v>0</v>
      </c>
      <c r="BZ39" s="17">
        <v>0</v>
      </c>
      <c r="CA39">
        <v>0</v>
      </c>
      <c r="CB39">
        <v>0</v>
      </c>
      <c r="CC39">
        <v>1</v>
      </c>
      <c r="CD39">
        <v>1</v>
      </c>
      <c r="CE39">
        <v>0</v>
      </c>
      <c r="CF39">
        <v>0</v>
      </c>
      <c r="CG39">
        <v>0</v>
      </c>
      <c r="CH39">
        <v>0</v>
      </c>
      <c r="CI39">
        <v>0</v>
      </c>
      <c r="CJ39">
        <v>0</v>
      </c>
      <c r="CK39">
        <v>0</v>
      </c>
      <c r="CL39" s="17">
        <v>0</v>
      </c>
      <c r="CM39">
        <v>0.03</v>
      </c>
      <c r="CN39">
        <v>16</v>
      </c>
      <c r="CO39">
        <v>1</v>
      </c>
      <c r="CP39">
        <v>0</v>
      </c>
      <c r="CQ39">
        <v>34</v>
      </c>
      <c r="CR39" s="33" t="s">
        <v>85</v>
      </c>
    </row>
    <row r="40" spans="1:96"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s="17">
        <v>0</v>
      </c>
      <c r="BT40">
        <v>1</v>
      </c>
      <c r="BU40">
        <v>0</v>
      </c>
      <c r="BV40">
        <v>0</v>
      </c>
      <c r="BW40" s="17">
        <v>0</v>
      </c>
      <c r="BX40">
        <v>0</v>
      </c>
      <c r="BY40">
        <v>0</v>
      </c>
      <c r="BZ40" s="17">
        <v>0</v>
      </c>
      <c r="CA40">
        <v>0</v>
      </c>
      <c r="CB40">
        <v>0</v>
      </c>
      <c r="CC40">
        <v>1</v>
      </c>
      <c r="CD40">
        <v>1</v>
      </c>
      <c r="CE40">
        <v>0</v>
      </c>
      <c r="CF40">
        <v>0</v>
      </c>
      <c r="CG40">
        <v>0</v>
      </c>
      <c r="CH40">
        <v>0</v>
      </c>
      <c r="CI40">
        <v>0</v>
      </c>
      <c r="CJ40">
        <v>0</v>
      </c>
      <c r="CK40">
        <v>0</v>
      </c>
      <c r="CL40" s="17">
        <v>0</v>
      </c>
      <c r="CM40">
        <v>0.03</v>
      </c>
      <c r="CN40">
        <v>16</v>
      </c>
      <c r="CO40">
        <v>1</v>
      </c>
      <c r="CP40">
        <v>0</v>
      </c>
      <c r="CQ40">
        <v>34</v>
      </c>
      <c r="CR40" s="33" t="s">
        <v>85</v>
      </c>
    </row>
    <row r="41" spans="1:96"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s="17">
        <v>0</v>
      </c>
      <c r="BT41">
        <v>1</v>
      </c>
      <c r="BU41">
        <v>0</v>
      </c>
      <c r="BV41">
        <v>0</v>
      </c>
      <c r="BW41" s="17">
        <v>0</v>
      </c>
      <c r="BX41">
        <v>0</v>
      </c>
      <c r="BY41">
        <v>0</v>
      </c>
      <c r="BZ41" s="17">
        <v>0</v>
      </c>
      <c r="CA41">
        <v>0</v>
      </c>
      <c r="CB41">
        <v>0</v>
      </c>
      <c r="CC41">
        <v>1</v>
      </c>
      <c r="CD41">
        <v>1</v>
      </c>
      <c r="CE41">
        <v>0</v>
      </c>
      <c r="CF41">
        <v>0</v>
      </c>
      <c r="CG41">
        <v>0</v>
      </c>
      <c r="CH41">
        <v>0</v>
      </c>
      <c r="CI41">
        <v>0</v>
      </c>
      <c r="CJ41">
        <v>0</v>
      </c>
      <c r="CK41">
        <v>0</v>
      </c>
      <c r="CL41" s="17">
        <v>0</v>
      </c>
      <c r="CM41">
        <v>0.03</v>
      </c>
      <c r="CN41">
        <v>16</v>
      </c>
      <c r="CO41">
        <v>1</v>
      </c>
      <c r="CP41">
        <v>0</v>
      </c>
      <c r="CQ41">
        <v>34</v>
      </c>
      <c r="CR41" s="33" t="s">
        <v>85</v>
      </c>
    </row>
    <row r="42" spans="1:96"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s="17">
        <v>0</v>
      </c>
      <c r="BT42">
        <v>1</v>
      </c>
      <c r="BU42">
        <v>0</v>
      </c>
      <c r="BV42">
        <v>0</v>
      </c>
      <c r="BW42" s="17">
        <v>0</v>
      </c>
      <c r="BX42">
        <v>0</v>
      </c>
      <c r="BY42">
        <v>0</v>
      </c>
      <c r="BZ42" s="17">
        <v>0</v>
      </c>
      <c r="CA42">
        <v>0</v>
      </c>
      <c r="CB42">
        <v>0</v>
      </c>
      <c r="CC42">
        <v>1</v>
      </c>
      <c r="CD42">
        <v>1</v>
      </c>
      <c r="CE42">
        <v>0</v>
      </c>
      <c r="CF42">
        <v>0</v>
      </c>
      <c r="CG42">
        <v>0</v>
      </c>
      <c r="CH42">
        <v>0</v>
      </c>
      <c r="CI42">
        <v>0</v>
      </c>
      <c r="CJ42">
        <v>0</v>
      </c>
      <c r="CK42">
        <v>0</v>
      </c>
      <c r="CL42" s="17">
        <v>0</v>
      </c>
      <c r="CM42">
        <v>0.03</v>
      </c>
      <c r="CN42">
        <v>16</v>
      </c>
      <c r="CO42">
        <v>1</v>
      </c>
      <c r="CP42">
        <v>0</v>
      </c>
      <c r="CQ42">
        <v>34</v>
      </c>
      <c r="CR42" s="33" t="s">
        <v>85</v>
      </c>
    </row>
    <row r="43" spans="1:96"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s="17">
        <v>0</v>
      </c>
      <c r="BT43">
        <v>1</v>
      </c>
      <c r="BU43">
        <v>0</v>
      </c>
      <c r="BV43">
        <v>0</v>
      </c>
      <c r="BW43" s="17">
        <v>0</v>
      </c>
      <c r="BX43">
        <v>0</v>
      </c>
      <c r="BY43">
        <v>0</v>
      </c>
      <c r="BZ43" s="17">
        <v>0</v>
      </c>
      <c r="CA43">
        <v>0</v>
      </c>
      <c r="CB43">
        <v>0</v>
      </c>
      <c r="CC43">
        <v>1</v>
      </c>
      <c r="CD43">
        <v>1</v>
      </c>
      <c r="CE43">
        <v>0</v>
      </c>
      <c r="CF43">
        <v>0</v>
      </c>
      <c r="CG43">
        <v>0</v>
      </c>
      <c r="CH43">
        <v>0</v>
      </c>
      <c r="CI43">
        <v>0</v>
      </c>
      <c r="CJ43">
        <v>0</v>
      </c>
      <c r="CK43">
        <v>0</v>
      </c>
      <c r="CL43" s="17">
        <v>0</v>
      </c>
      <c r="CM43">
        <v>0.03</v>
      </c>
      <c r="CN43">
        <v>16</v>
      </c>
      <c r="CO43">
        <v>1</v>
      </c>
      <c r="CP43">
        <v>0</v>
      </c>
      <c r="CQ43">
        <v>34</v>
      </c>
      <c r="CR43" s="33" t="s">
        <v>85</v>
      </c>
    </row>
    <row r="44" spans="1:96"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s="17">
        <v>0</v>
      </c>
      <c r="BT44">
        <v>1</v>
      </c>
      <c r="BU44">
        <v>0</v>
      </c>
      <c r="BV44">
        <v>0</v>
      </c>
      <c r="BW44" s="17">
        <v>0</v>
      </c>
      <c r="BX44">
        <v>0</v>
      </c>
      <c r="BY44">
        <v>0</v>
      </c>
      <c r="BZ44" s="17">
        <v>0</v>
      </c>
      <c r="CA44">
        <v>0</v>
      </c>
      <c r="CB44">
        <v>0</v>
      </c>
      <c r="CC44">
        <v>1</v>
      </c>
      <c r="CD44">
        <v>1</v>
      </c>
      <c r="CE44">
        <v>0</v>
      </c>
      <c r="CF44">
        <v>0</v>
      </c>
      <c r="CG44">
        <v>0</v>
      </c>
      <c r="CH44">
        <v>0</v>
      </c>
      <c r="CI44">
        <v>0</v>
      </c>
      <c r="CJ44">
        <v>0</v>
      </c>
      <c r="CK44">
        <v>0</v>
      </c>
      <c r="CL44" s="17">
        <v>0</v>
      </c>
      <c r="CM44">
        <v>0.03</v>
      </c>
      <c r="CN44">
        <v>16</v>
      </c>
      <c r="CO44">
        <v>1</v>
      </c>
      <c r="CP44">
        <v>0</v>
      </c>
      <c r="CQ44">
        <v>34</v>
      </c>
      <c r="CR44" s="33" t="s">
        <v>85</v>
      </c>
    </row>
    <row r="45" spans="1:96"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s="17">
        <v>0</v>
      </c>
      <c r="BT45">
        <v>1</v>
      </c>
      <c r="BU45">
        <v>0</v>
      </c>
      <c r="BV45">
        <v>0</v>
      </c>
      <c r="BW45" s="17">
        <v>0</v>
      </c>
      <c r="BX45">
        <v>0</v>
      </c>
      <c r="BY45">
        <v>0</v>
      </c>
      <c r="BZ45" s="17">
        <v>0</v>
      </c>
      <c r="CA45">
        <v>0</v>
      </c>
      <c r="CB45">
        <v>0</v>
      </c>
      <c r="CC45">
        <v>1</v>
      </c>
      <c r="CD45">
        <v>1</v>
      </c>
      <c r="CE45">
        <v>0</v>
      </c>
      <c r="CF45">
        <v>0</v>
      </c>
      <c r="CG45">
        <v>0</v>
      </c>
      <c r="CH45">
        <v>0</v>
      </c>
      <c r="CI45">
        <v>0</v>
      </c>
      <c r="CJ45">
        <v>0</v>
      </c>
      <c r="CK45">
        <v>0</v>
      </c>
      <c r="CL45" s="17">
        <v>0</v>
      </c>
      <c r="CM45">
        <v>0.03</v>
      </c>
      <c r="CN45">
        <v>16</v>
      </c>
      <c r="CO45">
        <v>1</v>
      </c>
      <c r="CP45">
        <v>0</v>
      </c>
      <c r="CQ45">
        <v>34</v>
      </c>
      <c r="CR45" s="33" t="s">
        <v>85</v>
      </c>
    </row>
    <row r="46" spans="1:96"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s="17">
        <v>0</v>
      </c>
      <c r="BT46">
        <v>1</v>
      </c>
      <c r="BU46">
        <v>0</v>
      </c>
      <c r="BV46">
        <v>0</v>
      </c>
      <c r="BW46" s="17">
        <v>0</v>
      </c>
      <c r="BX46">
        <v>0</v>
      </c>
      <c r="BY46">
        <v>0</v>
      </c>
      <c r="BZ46" s="17">
        <v>0</v>
      </c>
      <c r="CA46">
        <v>0</v>
      </c>
      <c r="CB46">
        <v>0</v>
      </c>
      <c r="CC46">
        <v>1</v>
      </c>
      <c r="CD46">
        <v>1</v>
      </c>
      <c r="CE46">
        <v>0</v>
      </c>
      <c r="CF46">
        <v>0</v>
      </c>
      <c r="CG46">
        <v>0</v>
      </c>
      <c r="CH46">
        <v>0</v>
      </c>
      <c r="CI46">
        <v>0</v>
      </c>
      <c r="CJ46">
        <v>0</v>
      </c>
      <c r="CK46">
        <v>0</v>
      </c>
      <c r="CL46" s="17">
        <v>0</v>
      </c>
      <c r="CM46">
        <v>0.03</v>
      </c>
      <c r="CN46">
        <v>16</v>
      </c>
      <c r="CO46">
        <v>1</v>
      </c>
      <c r="CP46">
        <v>0</v>
      </c>
      <c r="CQ46">
        <v>34</v>
      </c>
      <c r="CR46" s="33" t="s">
        <v>85</v>
      </c>
    </row>
    <row r="47" spans="1:96"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s="17">
        <v>0</v>
      </c>
      <c r="BT47">
        <v>1</v>
      </c>
      <c r="BU47">
        <v>0</v>
      </c>
      <c r="BV47">
        <v>0</v>
      </c>
      <c r="BW47" s="17">
        <v>0</v>
      </c>
      <c r="BX47">
        <v>0</v>
      </c>
      <c r="BY47">
        <v>0</v>
      </c>
      <c r="BZ47" s="17">
        <v>0</v>
      </c>
      <c r="CA47">
        <v>0</v>
      </c>
      <c r="CB47">
        <v>0</v>
      </c>
      <c r="CC47">
        <v>1</v>
      </c>
      <c r="CD47">
        <v>1</v>
      </c>
      <c r="CE47">
        <v>0</v>
      </c>
      <c r="CF47">
        <v>0</v>
      </c>
      <c r="CG47">
        <v>0</v>
      </c>
      <c r="CH47">
        <v>0</v>
      </c>
      <c r="CI47">
        <v>0</v>
      </c>
      <c r="CJ47">
        <v>0</v>
      </c>
      <c r="CK47">
        <v>0</v>
      </c>
      <c r="CL47" s="17">
        <v>0</v>
      </c>
      <c r="CM47">
        <v>0.03</v>
      </c>
      <c r="CN47">
        <v>16</v>
      </c>
      <c r="CO47">
        <v>1</v>
      </c>
      <c r="CP47">
        <v>0</v>
      </c>
      <c r="CQ47">
        <v>34</v>
      </c>
      <c r="CR47" s="33" t="s">
        <v>85</v>
      </c>
    </row>
    <row r="48" spans="1:96"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s="17">
        <v>0</v>
      </c>
      <c r="BT48">
        <v>1</v>
      </c>
      <c r="BU48">
        <v>0</v>
      </c>
      <c r="BV48">
        <v>0</v>
      </c>
      <c r="BW48" s="17">
        <v>0</v>
      </c>
      <c r="BX48">
        <v>0</v>
      </c>
      <c r="BY48">
        <v>0</v>
      </c>
      <c r="BZ48" s="17">
        <v>0</v>
      </c>
      <c r="CA48">
        <v>0</v>
      </c>
      <c r="CB48">
        <v>0</v>
      </c>
      <c r="CC48">
        <v>1</v>
      </c>
      <c r="CD48">
        <v>1</v>
      </c>
      <c r="CE48">
        <v>0</v>
      </c>
      <c r="CF48">
        <v>0</v>
      </c>
      <c r="CG48">
        <v>0</v>
      </c>
      <c r="CH48">
        <v>0</v>
      </c>
      <c r="CI48">
        <v>0</v>
      </c>
      <c r="CJ48">
        <v>0</v>
      </c>
      <c r="CK48">
        <v>0</v>
      </c>
      <c r="CL48" s="17">
        <v>0</v>
      </c>
      <c r="CM48">
        <v>0.03</v>
      </c>
      <c r="CN48">
        <v>16</v>
      </c>
      <c r="CO48">
        <v>1</v>
      </c>
      <c r="CP48">
        <v>0</v>
      </c>
      <c r="CQ48">
        <v>34</v>
      </c>
      <c r="CR48" s="33" t="s">
        <v>85</v>
      </c>
    </row>
    <row r="49" spans="1:96"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s="17">
        <v>0</v>
      </c>
      <c r="BT49">
        <v>1</v>
      </c>
      <c r="BU49">
        <v>0</v>
      </c>
      <c r="BV49">
        <v>0</v>
      </c>
      <c r="BW49" s="17">
        <v>0</v>
      </c>
      <c r="BX49">
        <v>0</v>
      </c>
      <c r="BY49">
        <v>0</v>
      </c>
      <c r="BZ49" s="17">
        <v>0</v>
      </c>
      <c r="CA49">
        <v>0</v>
      </c>
      <c r="CB49">
        <v>0</v>
      </c>
      <c r="CC49">
        <v>1</v>
      </c>
      <c r="CD49">
        <v>1</v>
      </c>
      <c r="CE49">
        <v>0</v>
      </c>
      <c r="CF49">
        <v>0</v>
      </c>
      <c r="CG49">
        <v>0</v>
      </c>
      <c r="CH49">
        <v>0</v>
      </c>
      <c r="CI49">
        <v>0</v>
      </c>
      <c r="CJ49">
        <v>0</v>
      </c>
      <c r="CK49">
        <v>0</v>
      </c>
      <c r="CL49" s="17">
        <v>0</v>
      </c>
      <c r="CM49">
        <v>0.03</v>
      </c>
      <c r="CN49">
        <v>16</v>
      </c>
      <c r="CO49">
        <v>1</v>
      </c>
      <c r="CP49">
        <v>0</v>
      </c>
      <c r="CQ49">
        <v>34</v>
      </c>
      <c r="CR49" s="33" t="s">
        <v>85</v>
      </c>
    </row>
    <row r="50" spans="1:96"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s="17">
        <v>0</v>
      </c>
      <c r="BT50">
        <v>1</v>
      </c>
      <c r="BU50">
        <v>0</v>
      </c>
      <c r="BV50">
        <v>0</v>
      </c>
      <c r="BW50" s="17">
        <v>0</v>
      </c>
      <c r="BX50">
        <v>0</v>
      </c>
      <c r="BY50">
        <v>0</v>
      </c>
      <c r="BZ50" s="17">
        <v>0</v>
      </c>
      <c r="CA50">
        <v>0</v>
      </c>
      <c r="CB50">
        <v>0</v>
      </c>
      <c r="CC50">
        <v>1</v>
      </c>
      <c r="CD50">
        <v>1</v>
      </c>
      <c r="CE50">
        <v>0</v>
      </c>
      <c r="CF50">
        <v>0</v>
      </c>
      <c r="CG50">
        <v>0</v>
      </c>
      <c r="CH50">
        <v>0</v>
      </c>
      <c r="CI50">
        <v>0</v>
      </c>
      <c r="CJ50">
        <v>0</v>
      </c>
      <c r="CK50">
        <v>0</v>
      </c>
      <c r="CL50" s="17">
        <v>0</v>
      </c>
      <c r="CM50">
        <v>0.03</v>
      </c>
      <c r="CN50">
        <v>16</v>
      </c>
      <c r="CO50">
        <v>1</v>
      </c>
      <c r="CP50">
        <v>0</v>
      </c>
      <c r="CQ50">
        <v>34</v>
      </c>
      <c r="CR50" s="33" t="s">
        <v>85</v>
      </c>
    </row>
    <row r="51" spans="1:96"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s="17">
        <v>0</v>
      </c>
      <c r="BT51">
        <v>1</v>
      </c>
      <c r="BU51">
        <v>0</v>
      </c>
      <c r="BV51">
        <v>0</v>
      </c>
      <c r="BW51" s="17">
        <v>0</v>
      </c>
      <c r="BX51">
        <v>0</v>
      </c>
      <c r="BY51">
        <v>0</v>
      </c>
      <c r="BZ51" s="17">
        <v>0</v>
      </c>
      <c r="CA51">
        <v>0</v>
      </c>
      <c r="CB51">
        <v>0</v>
      </c>
      <c r="CC51">
        <v>1</v>
      </c>
      <c r="CD51">
        <v>1</v>
      </c>
      <c r="CE51">
        <v>0</v>
      </c>
      <c r="CF51">
        <v>0</v>
      </c>
      <c r="CG51">
        <v>0</v>
      </c>
      <c r="CH51">
        <v>0</v>
      </c>
      <c r="CI51">
        <v>0</v>
      </c>
      <c r="CJ51">
        <v>0</v>
      </c>
      <c r="CK51">
        <v>0</v>
      </c>
      <c r="CL51" s="17">
        <v>0</v>
      </c>
      <c r="CM51">
        <v>0.03</v>
      </c>
      <c r="CN51">
        <v>16</v>
      </c>
      <c r="CO51">
        <v>1</v>
      </c>
      <c r="CP51">
        <v>0</v>
      </c>
      <c r="CQ51">
        <v>34</v>
      </c>
      <c r="CR51" s="33" t="s">
        <v>85</v>
      </c>
    </row>
    <row r="52" spans="1:96"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s="17">
        <v>0</v>
      </c>
      <c r="BT52">
        <v>1</v>
      </c>
      <c r="BU52">
        <v>0</v>
      </c>
      <c r="BV52">
        <v>0</v>
      </c>
      <c r="BW52" s="17">
        <v>0</v>
      </c>
      <c r="BX52">
        <v>0</v>
      </c>
      <c r="BY52">
        <v>0</v>
      </c>
      <c r="BZ52" s="17">
        <v>0</v>
      </c>
      <c r="CA52">
        <v>0</v>
      </c>
      <c r="CB52">
        <v>0</v>
      </c>
      <c r="CC52">
        <v>1</v>
      </c>
      <c r="CD52">
        <v>1</v>
      </c>
      <c r="CE52">
        <v>0</v>
      </c>
      <c r="CF52">
        <v>0</v>
      </c>
      <c r="CG52">
        <v>0</v>
      </c>
      <c r="CH52">
        <v>0</v>
      </c>
      <c r="CI52">
        <v>0</v>
      </c>
      <c r="CJ52">
        <v>0</v>
      </c>
      <c r="CK52">
        <v>0</v>
      </c>
      <c r="CL52" s="17">
        <v>0</v>
      </c>
      <c r="CM52">
        <v>0.03</v>
      </c>
      <c r="CN52">
        <v>16</v>
      </c>
      <c r="CO52">
        <v>1</v>
      </c>
      <c r="CP52">
        <v>0</v>
      </c>
      <c r="CQ52">
        <v>34</v>
      </c>
      <c r="CR52" s="33" t="s">
        <v>85</v>
      </c>
    </row>
    <row r="53" spans="1:96"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64">
        <v>0</v>
      </c>
      <c r="BT53" s="50">
        <v>1</v>
      </c>
      <c r="BU53" s="50">
        <v>0</v>
      </c>
      <c r="BV53" s="50">
        <v>0</v>
      </c>
      <c r="BW53" s="64">
        <v>0</v>
      </c>
      <c r="BX53" s="50">
        <v>0</v>
      </c>
      <c r="BY53" s="50">
        <v>0</v>
      </c>
      <c r="BZ53" s="64">
        <v>0</v>
      </c>
      <c r="CA53" s="50">
        <v>0</v>
      </c>
      <c r="CB53" s="50">
        <v>0</v>
      </c>
      <c r="CC53" s="50">
        <v>1</v>
      </c>
      <c r="CD53" s="50">
        <v>1</v>
      </c>
      <c r="CE53" s="50">
        <v>0</v>
      </c>
      <c r="CF53" s="50">
        <v>0</v>
      </c>
      <c r="CG53" s="50">
        <v>0</v>
      </c>
      <c r="CH53">
        <v>0</v>
      </c>
      <c r="CI53" s="50">
        <v>0</v>
      </c>
      <c r="CJ53" s="50">
        <v>0</v>
      </c>
      <c r="CK53" s="50">
        <v>0</v>
      </c>
      <c r="CL53" s="64">
        <v>0</v>
      </c>
      <c r="CM53">
        <v>0.03</v>
      </c>
      <c r="CN53">
        <v>16</v>
      </c>
      <c r="CO53">
        <v>1</v>
      </c>
      <c r="CP53">
        <v>0</v>
      </c>
      <c r="CQ53">
        <v>34</v>
      </c>
      <c r="CR53" s="33" t="s">
        <v>85</v>
      </c>
    </row>
    <row r="54" spans="1:96"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s="17">
        <v>0</v>
      </c>
      <c r="BT54">
        <v>0</v>
      </c>
      <c r="BU54">
        <v>0</v>
      </c>
      <c r="BV54">
        <v>1</v>
      </c>
      <c r="BW54" s="17">
        <v>0</v>
      </c>
      <c r="BX54">
        <v>0</v>
      </c>
      <c r="BY54">
        <v>0</v>
      </c>
      <c r="BZ54" s="17">
        <v>0</v>
      </c>
      <c r="CA54">
        <v>0</v>
      </c>
      <c r="CB54">
        <v>0</v>
      </c>
      <c r="CC54">
        <v>1</v>
      </c>
      <c r="CD54">
        <v>1</v>
      </c>
      <c r="CE54">
        <v>0</v>
      </c>
      <c r="CF54">
        <v>0</v>
      </c>
      <c r="CG54">
        <v>0</v>
      </c>
      <c r="CH54">
        <v>0</v>
      </c>
      <c r="CI54">
        <v>0</v>
      </c>
      <c r="CJ54">
        <v>0</v>
      </c>
      <c r="CK54">
        <v>0</v>
      </c>
      <c r="CL54" s="17">
        <v>0</v>
      </c>
      <c r="CM54">
        <v>3.5000000000000003E-2</v>
      </c>
      <c r="CN54">
        <v>33</v>
      </c>
      <c r="CO54">
        <v>1</v>
      </c>
      <c r="CP54">
        <v>0</v>
      </c>
      <c r="CQ54">
        <v>27</v>
      </c>
      <c r="CR54" s="33" t="s">
        <v>85</v>
      </c>
    </row>
    <row r="55" spans="1:96"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1</v>
      </c>
      <c r="BQ55">
        <v>0</v>
      </c>
      <c r="BR55">
        <v>0</v>
      </c>
      <c r="BS55" s="17">
        <v>0</v>
      </c>
      <c r="BT55">
        <v>0</v>
      </c>
      <c r="BU55">
        <v>0</v>
      </c>
      <c r="BV55">
        <v>1</v>
      </c>
      <c r="BW55" s="17">
        <v>0</v>
      </c>
      <c r="BX55">
        <v>1</v>
      </c>
      <c r="BY55">
        <v>0</v>
      </c>
      <c r="BZ55" s="17">
        <v>0</v>
      </c>
      <c r="CA55">
        <v>0</v>
      </c>
      <c r="CB55">
        <v>0</v>
      </c>
      <c r="CC55">
        <v>1</v>
      </c>
      <c r="CD55">
        <v>1</v>
      </c>
      <c r="CE55">
        <v>0</v>
      </c>
      <c r="CF55">
        <v>0</v>
      </c>
      <c r="CG55">
        <v>0</v>
      </c>
      <c r="CH55">
        <v>0</v>
      </c>
      <c r="CI55">
        <v>0</v>
      </c>
      <c r="CJ55">
        <v>0</v>
      </c>
      <c r="CK55">
        <v>0</v>
      </c>
      <c r="CL55" s="17">
        <v>0</v>
      </c>
      <c r="CM55">
        <v>3.5000000000000003E-2</v>
      </c>
      <c r="CN55">
        <v>33</v>
      </c>
      <c r="CO55">
        <v>1</v>
      </c>
      <c r="CP55">
        <v>0</v>
      </c>
      <c r="CQ55">
        <v>27</v>
      </c>
      <c r="CR55" s="33" t="s">
        <v>85</v>
      </c>
    </row>
    <row r="56" spans="1:96"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s="17">
        <v>0</v>
      </c>
      <c r="BT56">
        <v>0</v>
      </c>
      <c r="BU56">
        <v>0</v>
      </c>
      <c r="BV56">
        <v>1</v>
      </c>
      <c r="BW56" s="17">
        <v>0</v>
      </c>
      <c r="BX56">
        <v>0</v>
      </c>
      <c r="BY56">
        <v>0</v>
      </c>
      <c r="BZ56" s="17">
        <v>0</v>
      </c>
      <c r="CA56">
        <v>0</v>
      </c>
      <c r="CB56">
        <v>0</v>
      </c>
      <c r="CC56">
        <v>1</v>
      </c>
      <c r="CD56">
        <v>1</v>
      </c>
      <c r="CE56">
        <v>0</v>
      </c>
      <c r="CF56">
        <v>0</v>
      </c>
      <c r="CG56">
        <v>0</v>
      </c>
      <c r="CH56">
        <v>0</v>
      </c>
      <c r="CI56">
        <v>1</v>
      </c>
      <c r="CJ56">
        <v>1</v>
      </c>
      <c r="CK56">
        <v>0</v>
      </c>
      <c r="CL56" s="17">
        <v>1</v>
      </c>
      <c r="CM56">
        <v>3.5000000000000003E-2</v>
      </c>
      <c r="CN56">
        <v>33</v>
      </c>
      <c r="CO56">
        <v>1</v>
      </c>
      <c r="CP56">
        <v>0</v>
      </c>
      <c r="CQ56">
        <v>27</v>
      </c>
      <c r="CR56" s="33" t="s">
        <v>85</v>
      </c>
    </row>
    <row r="57" spans="1:96"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1</v>
      </c>
      <c r="BQ57">
        <v>0</v>
      </c>
      <c r="BR57">
        <v>0</v>
      </c>
      <c r="BS57" s="17">
        <v>0</v>
      </c>
      <c r="BT57">
        <v>0</v>
      </c>
      <c r="BU57">
        <v>0</v>
      </c>
      <c r="BV57">
        <v>1</v>
      </c>
      <c r="BW57" s="17">
        <v>0</v>
      </c>
      <c r="BX57">
        <v>1</v>
      </c>
      <c r="BY57">
        <v>0</v>
      </c>
      <c r="BZ57" s="17">
        <v>0</v>
      </c>
      <c r="CA57">
        <v>0</v>
      </c>
      <c r="CB57">
        <v>0</v>
      </c>
      <c r="CC57">
        <v>1</v>
      </c>
      <c r="CD57">
        <v>1</v>
      </c>
      <c r="CE57">
        <v>0</v>
      </c>
      <c r="CF57">
        <v>0</v>
      </c>
      <c r="CG57">
        <v>0</v>
      </c>
      <c r="CH57">
        <v>0</v>
      </c>
      <c r="CI57">
        <v>1</v>
      </c>
      <c r="CJ57">
        <v>1</v>
      </c>
      <c r="CK57">
        <v>0</v>
      </c>
      <c r="CL57" s="17">
        <v>1</v>
      </c>
      <c r="CM57">
        <v>3.5000000000000003E-2</v>
      </c>
      <c r="CN57">
        <v>33</v>
      </c>
      <c r="CO57">
        <v>1</v>
      </c>
      <c r="CP57">
        <v>0</v>
      </c>
      <c r="CQ57">
        <v>27</v>
      </c>
      <c r="CR57" s="33" t="s">
        <v>85</v>
      </c>
    </row>
    <row r="58" spans="1:96"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s="17">
        <v>0</v>
      </c>
      <c r="BT58">
        <v>0</v>
      </c>
      <c r="BU58">
        <v>0</v>
      </c>
      <c r="BV58">
        <v>0</v>
      </c>
      <c r="BW58" s="17">
        <v>0</v>
      </c>
      <c r="BX58">
        <v>0</v>
      </c>
      <c r="BY58">
        <v>0</v>
      </c>
      <c r="BZ58" s="17">
        <v>0</v>
      </c>
      <c r="CA58">
        <v>0</v>
      </c>
      <c r="CB58">
        <v>0</v>
      </c>
      <c r="CC58">
        <v>1</v>
      </c>
      <c r="CD58">
        <v>1</v>
      </c>
      <c r="CE58">
        <v>0</v>
      </c>
      <c r="CF58">
        <v>0</v>
      </c>
      <c r="CG58">
        <v>1</v>
      </c>
      <c r="CH58">
        <v>0</v>
      </c>
      <c r="CI58">
        <v>1</v>
      </c>
      <c r="CJ58">
        <v>1</v>
      </c>
      <c r="CK58">
        <v>0</v>
      </c>
      <c r="CL58" s="17">
        <v>1</v>
      </c>
      <c r="CM58">
        <v>3.5000000000000003E-2</v>
      </c>
      <c r="CN58">
        <v>33</v>
      </c>
      <c r="CO58">
        <v>1</v>
      </c>
      <c r="CP58">
        <v>0</v>
      </c>
      <c r="CQ58">
        <v>27</v>
      </c>
      <c r="CR58" s="33" t="s">
        <v>85</v>
      </c>
    </row>
    <row r="59" spans="1:96"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s="17">
        <v>0</v>
      </c>
      <c r="BT59">
        <v>0</v>
      </c>
      <c r="BU59">
        <v>0</v>
      </c>
      <c r="BV59">
        <v>0</v>
      </c>
      <c r="BW59" s="17">
        <v>0</v>
      </c>
      <c r="BX59">
        <v>0</v>
      </c>
      <c r="BY59">
        <v>0</v>
      </c>
      <c r="BZ59" s="17">
        <v>0</v>
      </c>
      <c r="CA59">
        <v>0</v>
      </c>
      <c r="CB59">
        <v>0</v>
      </c>
      <c r="CC59">
        <v>1</v>
      </c>
      <c r="CD59">
        <v>1</v>
      </c>
      <c r="CE59">
        <v>0</v>
      </c>
      <c r="CF59">
        <v>0</v>
      </c>
      <c r="CG59">
        <v>1</v>
      </c>
      <c r="CH59">
        <v>0</v>
      </c>
      <c r="CI59">
        <v>1</v>
      </c>
      <c r="CJ59">
        <v>1</v>
      </c>
      <c r="CK59">
        <v>0</v>
      </c>
      <c r="CL59" s="17">
        <v>1</v>
      </c>
      <c r="CM59">
        <v>3.5000000000000003E-2</v>
      </c>
      <c r="CN59">
        <v>33</v>
      </c>
      <c r="CO59">
        <v>1</v>
      </c>
      <c r="CP59">
        <v>0</v>
      </c>
      <c r="CQ59">
        <v>27</v>
      </c>
      <c r="CR59" s="33" t="s">
        <v>85</v>
      </c>
    </row>
    <row r="60" spans="1:96"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s="17">
        <v>0</v>
      </c>
      <c r="BT60">
        <v>0</v>
      </c>
      <c r="BU60">
        <v>1</v>
      </c>
      <c r="BV60">
        <v>0</v>
      </c>
      <c r="BW60" s="17">
        <v>0</v>
      </c>
      <c r="BX60">
        <v>0</v>
      </c>
      <c r="BY60">
        <v>0</v>
      </c>
      <c r="BZ60" s="17">
        <v>0</v>
      </c>
      <c r="CA60">
        <v>0</v>
      </c>
      <c r="CB60">
        <v>0</v>
      </c>
      <c r="CC60">
        <v>1</v>
      </c>
      <c r="CD60">
        <v>1</v>
      </c>
      <c r="CE60">
        <v>0</v>
      </c>
      <c r="CF60">
        <v>0</v>
      </c>
      <c r="CG60">
        <v>0</v>
      </c>
      <c r="CH60">
        <v>0</v>
      </c>
      <c r="CI60">
        <v>1</v>
      </c>
      <c r="CJ60">
        <v>1</v>
      </c>
      <c r="CK60">
        <v>0</v>
      </c>
      <c r="CL60" s="17">
        <v>1</v>
      </c>
      <c r="CM60">
        <v>3.5000000000000003E-2</v>
      </c>
      <c r="CN60">
        <v>33</v>
      </c>
      <c r="CO60">
        <v>1</v>
      </c>
      <c r="CP60">
        <v>0</v>
      </c>
      <c r="CQ60">
        <v>27</v>
      </c>
      <c r="CR60" s="33" t="s">
        <v>85</v>
      </c>
    </row>
    <row r="61" spans="1:96"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1</v>
      </c>
      <c r="BQ61">
        <v>0</v>
      </c>
      <c r="BR61">
        <v>0</v>
      </c>
      <c r="BS61" s="17">
        <v>0</v>
      </c>
      <c r="BT61">
        <v>0</v>
      </c>
      <c r="BU61">
        <v>1</v>
      </c>
      <c r="BV61">
        <v>0</v>
      </c>
      <c r="BW61" s="17">
        <v>0</v>
      </c>
      <c r="BX61">
        <v>1</v>
      </c>
      <c r="BY61">
        <v>0</v>
      </c>
      <c r="BZ61" s="17">
        <v>0</v>
      </c>
      <c r="CA61">
        <v>0</v>
      </c>
      <c r="CB61">
        <v>0</v>
      </c>
      <c r="CC61">
        <v>1</v>
      </c>
      <c r="CD61">
        <v>1</v>
      </c>
      <c r="CE61">
        <v>0</v>
      </c>
      <c r="CF61">
        <v>0</v>
      </c>
      <c r="CG61">
        <v>0</v>
      </c>
      <c r="CH61">
        <v>0</v>
      </c>
      <c r="CI61">
        <v>1</v>
      </c>
      <c r="CJ61">
        <v>1</v>
      </c>
      <c r="CK61">
        <v>0</v>
      </c>
      <c r="CL61" s="17">
        <v>1</v>
      </c>
      <c r="CM61">
        <v>3.5000000000000003E-2</v>
      </c>
      <c r="CN61">
        <v>33</v>
      </c>
      <c r="CO61">
        <v>1</v>
      </c>
      <c r="CP61">
        <v>0</v>
      </c>
      <c r="CQ61">
        <v>27</v>
      </c>
      <c r="CR61" s="33" t="s">
        <v>85</v>
      </c>
    </row>
    <row r="62" spans="1:96"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s="17">
        <v>0</v>
      </c>
      <c r="BT62">
        <v>0</v>
      </c>
      <c r="BU62">
        <v>1</v>
      </c>
      <c r="BV62">
        <v>0</v>
      </c>
      <c r="BW62" s="17">
        <v>0</v>
      </c>
      <c r="BX62">
        <v>0</v>
      </c>
      <c r="BY62">
        <v>0</v>
      </c>
      <c r="BZ62" s="17">
        <v>0</v>
      </c>
      <c r="CA62">
        <v>0</v>
      </c>
      <c r="CB62">
        <v>0</v>
      </c>
      <c r="CC62">
        <v>1</v>
      </c>
      <c r="CD62">
        <v>1</v>
      </c>
      <c r="CE62">
        <v>0</v>
      </c>
      <c r="CF62">
        <v>0</v>
      </c>
      <c r="CG62">
        <v>0</v>
      </c>
      <c r="CH62">
        <v>0</v>
      </c>
      <c r="CI62">
        <v>1</v>
      </c>
      <c r="CJ62">
        <v>1</v>
      </c>
      <c r="CK62">
        <v>0</v>
      </c>
      <c r="CL62" s="17">
        <v>1</v>
      </c>
      <c r="CM62">
        <v>3.5000000000000003E-2</v>
      </c>
      <c r="CN62">
        <v>33</v>
      </c>
      <c r="CO62">
        <v>1</v>
      </c>
      <c r="CP62">
        <v>0</v>
      </c>
      <c r="CQ62">
        <v>27</v>
      </c>
      <c r="CR62" s="33" t="s">
        <v>85</v>
      </c>
    </row>
    <row r="63" spans="1:96"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1</v>
      </c>
      <c r="BQ63" s="50">
        <v>0</v>
      </c>
      <c r="BR63" s="50">
        <v>0</v>
      </c>
      <c r="BS63" s="64">
        <v>0</v>
      </c>
      <c r="BT63" s="50">
        <v>0</v>
      </c>
      <c r="BU63" s="50">
        <v>1</v>
      </c>
      <c r="BV63" s="50">
        <v>0</v>
      </c>
      <c r="BW63" s="64">
        <v>0</v>
      </c>
      <c r="BX63" s="50">
        <v>1</v>
      </c>
      <c r="BY63" s="50">
        <v>0</v>
      </c>
      <c r="BZ63" s="64">
        <v>0</v>
      </c>
      <c r="CA63" s="50">
        <v>0</v>
      </c>
      <c r="CB63" s="50">
        <v>0</v>
      </c>
      <c r="CC63" s="50">
        <v>1</v>
      </c>
      <c r="CD63" s="50">
        <v>1</v>
      </c>
      <c r="CE63" s="50">
        <v>0</v>
      </c>
      <c r="CF63" s="50">
        <v>0</v>
      </c>
      <c r="CG63" s="50">
        <v>0</v>
      </c>
      <c r="CH63">
        <v>0</v>
      </c>
      <c r="CI63" s="50">
        <v>1</v>
      </c>
      <c r="CJ63" s="50">
        <v>1</v>
      </c>
      <c r="CK63" s="50">
        <v>0</v>
      </c>
      <c r="CL63" s="64">
        <v>1</v>
      </c>
      <c r="CM63">
        <v>3.5000000000000003E-2</v>
      </c>
      <c r="CN63">
        <v>33</v>
      </c>
      <c r="CO63">
        <v>1</v>
      </c>
      <c r="CP63">
        <v>0</v>
      </c>
      <c r="CQ63">
        <v>27</v>
      </c>
      <c r="CR63" s="33" t="s">
        <v>85</v>
      </c>
    </row>
    <row r="64" spans="1:96"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s="17">
        <v>1</v>
      </c>
      <c r="BT64">
        <v>0</v>
      </c>
      <c r="BU64">
        <v>0</v>
      </c>
      <c r="BV64">
        <v>1</v>
      </c>
      <c r="BW64" s="17">
        <v>0</v>
      </c>
      <c r="BX64">
        <v>1</v>
      </c>
      <c r="BY64">
        <v>0</v>
      </c>
      <c r="BZ64" s="17">
        <v>0</v>
      </c>
      <c r="CA64">
        <v>0</v>
      </c>
      <c r="CB64">
        <v>0</v>
      </c>
      <c r="CC64">
        <v>1</v>
      </c>
      <c r="CD64">
        <v>1</v>
      </c>
      <c r="CE64">
        <v>0</v>
      </c>
      <c r="CF64">
        <v>0</v>
      </c>
      <c r="CG64">
        <v>0</v>
      </c>
      <c r="CH64">
        <v>0</v>
      </c>
      <c r="CI64">
        <v>0</v>
      </c>
      <c r="CJ64">
        <v>0</v>
      </c>
      <c r="CK64">
        <v>0</v>
      </c>
      <c r="CL64" s="17">
        <v>0</v>
      </c>
      <c r="CM64">
        <v>1.2E-2</v>
      </c>
      <c r="CN64">
        <v>36</v>
      </c>
      <c r="CO64">
        <v>1</v>
      </c>
      <c r="CP64">
        <v>0</v>
      </c>
      <c r="CQ64">
        <v>31</v>
      </c>
      <c r="CR64" s="33" t="s">
        <v>85</v>
      </c>
    </row>
    <row r="65" spans="1:96"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s="17">
        <v>1</v>
      </c>
      <c r="BT65">
        <v>0</v>
      </c>
      <c r="BU65">
        <v>0</v>
      </c>
      <c r="BV65">
        <v>1</v>
      </c>
      <c r="BW65" s="17">
        <v>0</v>
      </c>
      <c r="BX65">
        <v>1</v>
      </c>
      <c r="BY65">
        <v>0</v>
      </c>
      <c r="BZ65" s="17">
        <v>0</v>
      </c>
      <c r="CA65">
        <v>0</v>
      </c>
      <c r="CB65">
        <v>0</v>
      </c>
      <c r="CC65">
        <v>1</v>
      </c>
      <c r="CD65">
        <v>1</v>
      </c>
      <c r="CE65">
        <v>0</v>
      </c>
      <c r="CF65">
        <v>0</v>
      </c>
      <c r="CG65">
        <v>0</v>
      </c>
      <c r="CH65">
        <v>0</v>
      </c>
      <c r="CI65">
        <v>0</v>
      </c>
      <c r="CJ65">
        <v>0</v>
      </c>
      <c r="CK65">
        <v>0</v>
      </c>
      <c r="CL65" s="17">
        <v>0</v>
      </c>
      <c r="CM65">
        <v>1.2E-2</v>
      </c>
      <c r="CN65">
        <v>36</v>
      </c>
      <c r="CO65">
        <v>1</v>
      </c>
      <c r="CP65">
        <v>0</v>
      </c>
      <c r="CQ65">
        <v>31</v>
      </c>
      <c r="CR65" s="33" t="s">
        <v>85</v>
      </c>
    </row>
    <row r="66" spans="1:96"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s="17">
        <v>1</v>
      </c>
      <c r="BT66">
        <v>0</v>
      </c>
      <c r="BU66">
        <v>0</v>
      </c>
      <c r="BV66">
        <v>1</v>
      </c>
      <c r="BW66" s="17">
        <v>0</v>
      </c>
      <c r="BX66">
        <v>1</v>
      </c>
      <c r="BY66">
        <v>0</v>
      </c>
      <c r="BZ66" s="17">
        <v>0</v>
      </c>
      <c r="CA66">
        <v>0</v>
      </c>
      <c r="CB66">
        <v>0</v>
      </c>
      <c r="CC66">
        <v>1</v>
      </c>
      <c r="CD66">
        <v>1</v>
      </c>
      <c r="CE66">
        <v>0</v>
      </c>
      <c r="CF66">
        <v>0</v>
      </c>
      <c r="CG66">
        <v>0</v>
      </c>
      <c r="CH66">
        <v>0</v>
      </c>
      <c r="CI66">
        <v>0</v>
      </c>
      <c r="CJ66">
        <v>0</v>
      </c>
      <c r="CK66">
        <v>0</v>
      </c>
      <c r="CL66" s="17">
        <v>0</v>
      </c>
      <c r="CM66">
        <v>1.2E-2</v>
      </c>
      <c r="CN66">
        <v>36</v>
      </c>
      <c r="CO66">
        <v>1</v>
      </c>
      <c r="CP66">
        <v>0</v>
      </c>
      <c r="CQ66">
        <v>31</v>
      </c>
      <c r="CR66" s="33" t="s">
        <v>85</v>
      </c>
    </row>
    <row r="67" spans="1:96"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s="17">
        <v>1</v>
      </c>
      <c r="BT67">
        <v>0</v>
      </c>
      <c r="BU67">
        <v>0</v>
      </c>
      <c r="BV67">
        <v>1</v>
      </c>
      <c r="BW67" s="17">
        <v>0</v>
      </c>
      <c r="BX67">
        <v>1</v>
      </c>
      <c r="BY67">
        <v>0</v>
      </c>
      <c r="BZ67" s="17">
        <v>0</v>
      </c>
      <c r="CA67">
        <v>0</v>
      </c>
      <c r="CB67">
        <v>0</v>
      </c>
      <c r="CC67">
        <v>1</v>
      </c>
      <c r="CD67">
        <v>1</v>
      </c>
      <c r="CE67">
        <v>0</v>
      </c>
      <c r="CF67">
        <v>0</v>
      </c>
      <c r="CG67">
        <v>0</v>
      </c>
      <c r="CH67">
        <v>0</v>
      </c>
      <c r="CI67">
        <v>0</v>
      </c>
      <c r="CJ67">
        <v>0</v>
      </c>
      <c r="CK67">
        <v>0</v>
      </c>
      <c r="CL67" s="17">
        <v>0</v>
      </c>
      <c r="CM67">
        <v>1.2E-2</v>
      </c>
      <c r="CN67">
        <v>36</v>
      </c>
      <c r="CO67">
        <v>1</v>
      </c>
      <c r="CP67">
        <v>0</v>
      </c>
      <c r="CQ67">
        <v>31</v>
      </c>
      <c r="CR67" s="33" t="s">
        <v>85</v>
      </c>
    </row>
    <row r="68" spans="1:96"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64">
        <v>1</v>
      </c>
      <c r="BT68" s="50">
        <v>0</v>
      </c>
      <c r="BU68" s="50">
        <v>0</v>
      </c>
      <c r="BV68" s="50">
        <v>1</v>
      </c>
      <c r="BW68" s="64">
        <v>0</v>
      </c>
      <c r="BX68" s="50">
        <v>1</v>
      </c>
      <c r="BY68" s="50">
        <v>0</v>
      </c>
      <c r="BZ68" s="64">
        <v>0</v>
      </c>
      <c r="CA68" s="50">
        <v>0</v>
      </c>
      <c r="CB68" s="50">
        <v>0</v>
      </c>
      <c r="CC68" s="50">
        <v>1</v>
      </c>
      <c r="CD68" s="50">
        <v>1</v>
      </c>
      <c r="CE68" s="50">
        <v>0</v>
      </c>
      <c r="CF68" s="50">
        <v>0</v>
      </c>
      <c r="CG68" s="50">
        <v>0</v>
      </c>
      <c r="CH68">
        <v>0</v>
      </c>
      <c r="CI68" s="50">
        <v>0</v>
      </c>
      <c r="CJ68" s="50">
        <v>0</v>
      </c>
      <c r="CK68" s="50">
        <v>0</v>
      </c>
      <c r="CL68" s="64">
        <v>0</v>
      </c>
      <c r="CM68">
        <v>1.2E-2</v>
      </c>
      <c r="CN68">
        <v>36</v>
      </c>
      <c r="CO68">
        <v>1</v>
      </c>
      <c r="CP68">
        <v>0</v>
      </c>
      <c r="CQ68">
        <v>31</v>
      </c>
      <c r="CR68" s="33" t="s">
        <v>85</v>
      </c>
    </row>
    <row r="69" spans="1:96"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s="17">
        <v>0</v>
      </c>
      <c r="BT69">
        <v>0</v>
      </c>
      <c r="BU69">
        <v>0</v>
      </c>
      <c r="BV69">
        <v>1</v>
      </c>
      <c r="BW69" s="17">
        <v>0</v>
      </c>
      <c r="BX69">
        <v>0</v>
      </c>
      <c r="BY69">
        <v>0</v>
      </c>
      <c r="BZ69" s="17">
        <v>0</v>
      </c>
      <c r="CA69">
        <v>0</v>
      </c>
      <c r="CB69">
        <v>0</v>
      </c>
      <c r="CC69">
        <v>1</v>
      </c>
      <c r="CD69">
        <v>1</v>
      </c>
      <c r="CE69">
        <v>0</v>
      </c>
      <c r="CF69">
        <v>0</v>
      </c>
      <c r="CG69">
        <v>1</v>
      </c>
      <c r="CH69">
        <v>0</v>
      </c>
      <c r="CI69">
        <v>1</v>
      </c>
      <c r="CJ69">
        <v>1</v>
      </c>
      <c r="CK69">
        <v>0</v>
      </c>
      <c r="CL69" s="17">
        <v>1</v>
      </c>
      <c r="CM69">
        <v>9.7000000000000003E-2</v>
      </c>
      <c r="CN69">
        <v>2</v>
      </c>
      <c r="CO69">
        <v>1</v>
      </c>
      <c r="CP69">
        <v>0</v>
      </c>
      <c r="CQ69">
        <v>41</v>
      </c>
      <c r="CR69" s="33" t="s">
        <v>85</v>
      </c>
    </row>
    <row r="70" spans="1:96"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s="17">
        <v>0</v>
      </c>
      <c r="BT70">
        <v>0</v>
      </c>
      <c r="BU70">
        <v>0</v>
      </c>
      <c r="BV70">
        <v>1</v>
      </c>
      <c r="BW70" s="17">
        <v>0</v>
      </c>
      <c r="BX70">
        <v>0</v>
      </c>
      <c r="BY70">
        <v>0</v>
      </c>
      <c r="BZ70" s="17">
        <v>0</v>
      </c>
      <c r="CA70">
        <v>0</v>
      </c>
      <c r="CB70">
        <v>0</v>
      </c>
      <c r="CC70">
        <v>1</v>
      </c>
      <c r="CD70">
        <v>1</v>
      </c>
      <c r="CE70">
        <v>0</v>
      </c>
      <c r="CF70">
        <v>0</v>
      </c>
      <c r="CG70">
        <v>1</v>
      </c>
      <c r="CH70">
        <v>0</v>
      </c>
      <c r="CI70">
        <v>1</v>
      </c>
      <c r="CJ70">
        <v>1</v>
      </c>
      <c r="CK70">
        <v>0</v>
      </c>
      <c r="CL70" s="17">
        <v>1</v>
      </c>
      <c r="CM70">
        <v>9.7000000000000003E-2</v>
      </c>
      <c r="CN70">
        <v>2</v>
      </c>
      <c r="CO70">
        <v>1</v>
      </c>
      <c r="CP70">
        <v>0</v>
      </c>
      <c r="CQ70">
        <v>41</v>
      </c>
      <c r="CR70" s="33" t="s">
        <v>85</v>
      </c>
    </row>
    <row r="71" spans="1:96"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s="17">
        <v>0</v>
      </c>
      <c r="BT71">
        <v>0</v>
      </c>
      <c r="BU71">
        <v>0</v>
      </c>
      <c r="BV71">
        <v>1</v>
      </c>
      <c r="BW71" s="17">
        <v>0</v>
      </c>
      <c r="BX71">
        <v>0</v>
      </c>
      <c r="BY71">
        <v>0</v>
      </c>
      <c r="BZ71" s="17">
        <v>0</v>
      </c>
      <c r="CA71">
        <v>0</v>
      </c>
      <c r="CB71">
        <v>0</v>
      </c>
      <c r="CC71">
        <v>1</v>
      </c>
      <c r="CD71">
        <v>1</v>
      </c>
      <c r="CE71">
        <v>0</v>
      </c>
      <c r="CF71">
        <v>0</v>
      </c>
      <c r="CG71">
        <v>1</v>
      </c>
      <c r="CH71">
        <v>0</v>
      </c>
      <c r="CI71">
        <v>1</v>
      </c>
      <c r="CJ71">
        <v>1</v>
      </c>
      <c r="CK71">
        <v>0</v>
      </c>
      <c r="CL71" s="17">
        <v>0</v>
      </c>
      <c r="CM71">
        <v>9.7000000000000003E-2</v>
      </c>
      <c r="CN71">
        <v>2</v>
      </c>
      <c r="CO71">
        <v>1</v>
      </c>
      <c r="CP71">
        <v>0</v>
      </c>
      <c r="CQ71">
        <v>41</v>
      </c>
      <c r="CR71" s="33" t="s">
        <v>85</v>
      </c>
    </row>
    <row r="72" spans="1:96"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s="17">
        <v>0</v>
      </c>
      <c r="BT72">
        <v>0</v>
      </c>
      <c r="BU72">
        <v>0</v>
      </c>
      <c r="BV72">
        <v>1</v>
      </c>
      <c r="BW72" s="17">
        <v>0</v>
      </c>
      <c r="BX72">
        <v>0</v>
      </c>
      <c r="BY72">
        <v>0</v>
      </c>
      <c r="BZ72" s="17">
        <v>0</v>
      </c>
      <c r="CA72">
        <v>0</v>
      </c>
      <c r="CB72">
        <v>0</v>
      </c>
      <c r="CC72">
        <v>1</v>
      </c>
      <c r="CD72">
        <v>1</v>
      </c>
      <c r="CE72">
        <v>0</v>
      </c>
      <c r="CF72">
        <v>0</v>
      </c>
      <c r="CG72">
        <v>1</v>
      </c>
      <c r="CH72">
        <v>0</v>
      </c>
      <c r="CI72">
        <v>1</v>
      </c>
      <c r="CJ72">
        <v>1</v>
      </c>
      <c r="CK72">
        <v>0</v>
      </c>
      <c r="CL72" s="17">
        <v>0</v>
      </c>
      <c r="CM72">
        <v>9.7000000000000003E-2</v>
      </c>
      <c r="CN72">
        <v>2</v>
      </c>
      <c r="CO72">
        <v>1</v>
      </c>
      <c r="CP72">
        <v>0</v>
      </c>
      <c r="CQ72">
        <v>41</v>
      </c>
      <c r="CR72" s="33" t="s">
        <v>85</v>
      </c>
    </row>
    <row r="73" spans="1:96"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s="17">
        <v>0</v>
      </c>
      <c r="BT73">
        <v>0</v>
      </c>
      <c r="BU73">
        <v>0</v>
      </c>
      <c r="BV73">
        <v>1</v>
      </c>
      <c r="BW73" s="17">
        <v>0</v>
      </c>
      <c r="BX73">
        <v>0</v>
      </c>
      <c r="BY73">
        <v>0</v>
      </c>
      <c r="BZ73" s="17">
        <v>0</v>
      </c>
      <c r="CA73">
        <v>0</v>
      </c>
      <c r="CB73">
        <v>0</v>
      </c>
      <c r="CC73">
        <v>1</v>
      </c>
      <c r="CD73">
        <v>1</v>
      </c>
      <c r="CE73">
        <v>0</v>
      </c>
      <c r="CF73">
        <v>0</v>
      </c>
      <c r="CG73">
        <v>1</v>
      </c>
      <c r="CH73">
        <v>0</v>
      </c>
      <c r="CI73">
        <v>0</v>
      </c>
      <c r="CJ73">
        <v>0</v>
      </c>
      <c r="CK73">
        <v>0</v>
      </c>
      <c r="CL73" s="17">
        <v>0</v>
      </c>
      <c r="CM73">
        <v>9.7000000000000003E-2</v>
      </c>
      <c r="CN73">
        <v>2</v>
      </c>
      <c r="CO73">
        <v>1</v>
      </c>
      <c r="CP73">
        <v>0</v>
      </c>
      <c r="CQ73">
        <v>41</v>
      </c>
      <c r="CR73" s="33" t="s">
        <v>85</v>
      </c>
    </row>
    <row r="74" spans="1:96"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s="17">
        <v>0</v>
      </c>
      <c r="BT74">
        <v>0</v>
      </c>
      <c r="BU74">
        <v>0</v>
      </c>
      <c r="BV74">
        <v>1</v>
      </c>
      <c r="BW74" s="17">
        <v>0</v>
      </c>
      <c r="BX74">
        <v>0</v>
      </c>
      <c r="BY74">
        <v>0</v>
      </c>
      <c r="BZ74" s="17">
        <v>0</v>
      </c>
      <c r="CA74">
        <v>0</v>
      </c>
      <c r="CB74">
        <v>0</v>
      </c>
      <c r="CC74">
        <v>1</v>
      </c>
      <c r="CD74">
        <v>1</v>
      </c>
      <c r="CE74">
        <v>0</v>
      </c>
      <c r="CF74">
        <v>0</v>
      </c>
      <c r="CG74">
        <v>1</v>
      </c>
      <c r="CH74">
        <v>0</v>
      </c>
      <c r="CI74">
        <v>1</v>
      </c>
      <c r="CJ74">
        <v>1</v>
      </c>
      <c r="CK74">
        <v>0</v>
      </c>
      <c r="CL74" s="17">
        <v>0</v>
      </c>
      <c r="CM74">
        <v>9.7000000000000003E-2</v>
      </c>
      <c r="CN74">
        <v>2</v>
      </c>
      <c r="CO74">
        <v>1</v>
      </c>
      <c r="CP74">
        <v>0</v>
      </c>
      <c r="CQ74">
        <v>41</v>
      </c>
      <c r="CR74" s="33" t="s">
        <v>85</v>
      </c>
    </row>
    <row r="75" spans="1:96"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s="17">
        <v>0</v>
      </c>
      <c r="BT75">
        <v>0</v>
      </c>
      <c r="BU75">
        <v>0</v>
      </c>
      <c r="BV75">
        <v>1</v>
      </c>
      <c r="BW75" s="17">
        <v>0</v>
      </c>
      <c r="BX75">
        <v>0</v>
      </c>
      <c r="BY75">
        <v>0</v>
      </c>
      <c r="BZ75" s="17">
        <v>0</v>
      </c>
      <c r="CA75">
        <v>0</v>
      </c>
      <c r="CB75">
        <v>0</v>
      </c>
      <c r="CC75">
        <v>1</v>
      </c>
      <c r="CD75">
        <v>1</v>
      </c>
      <c r="CE75">
        <v>0</v>
      </c>
      <c r="CF75">
        <v>0</v>
      </c>
      <c r="CG75">
        <v>1</v>
      </c>
      <c r="CH75">
        <v>0</v>
      </c>
      <c r="CI75">
        <v>1</v>
      </c>
      <c r="CJ75">
        <v>1</v>
      </c>
      <c r="CK75">
        <v>0</v>
      </c>
      <c r="CL75" s="17">
        <v>0</v>
      </c>
      <c r="CM75">
        <v>9.7000000000000003E-2</v>
      </c>
      <c r="CN75">
        <v>2</v>
      </c>
      <c r="CO75">
        <v>1</v>
      </c>
      <c r="CP75">
        <v>0</v>
      </c>
      <c r="CQ75">
        <v>41</v>
      </c>
      <c r="CR75" s="33" t="s">
        <v>85</v>
      </c>
    </row>
    <row r="76" spans="1:96"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64">
        <v>0</v>
      </c>
      <c r="BT76" s="50">
        <v>0</v>
      </c>
      <c r="BU76" s="50">
        <v>0</v>
      </c>
      <c r="BV76" s="50">
        <v>1</v>
      </c>
      <c r="BW76" s="64">
        <v>0</v>
      </c>
      <c r="BX76" s="50">
        <v>0</v>
      </c>
      <c r="BY76" s="50">
        <v>0</v>
      </c>
      <c r="BZ76" s="64">
        <v>0</v>
      </c>
      <c r="CA76" s="50">
        <v>0</v>
      </c>
      <c r="CB76" s="50">
        <v>0</v>
      </c>
      <c r="CC76" s="50">
        <v>1</v>
      </c>
      <c r="CD76" s="50">
        <v>1</v>
      </c>
      <c r="CE76" s="50">
        <v>0</v>
      </c>
      <c r="CF76" s="50">
        <v>0</v>
      </c>
      <c r="CG76" s="50">
        <v>1</v>
      </c>
      <c r="CH76">
        <v>0</v>
      </c>
      <c r="CI76" s="50">
        <v>1</v>
      </c>
      <c r="CJ76" s="50">
        <v>1</v>
      </c>
      <c r="CK76" s="50">
        <v>0</v>
      </c>
      <c r="CL76" s="64">
        <v>1</v>
      </c>
      <c r="CM76">
        <v>9.7000000000000003E-2</v>
      </c>
      <c r="CN76">
        <v>2</v>
      </c>
      <c r="CO76">
        <v>1</v>
      </c>
      <c r="CP76">
        <v>0</v>
      </c>
      <c r="CQ76">
        <v>41</v>
      </c>
      <c r="CR76" s="33" t="s">
        <v>85</v>
      </c>
    </row>
    <row r="77" spans="1:96"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s="17">
        <v>0</v>
      </c>
      <c r="BT77">
        <v>0</v>
      </c>
      <c r="BU77">
        <v>0</v>
      </c>
      <c r="BV77">
        <v>0</v>
      </c>
      <c r="BW77" s="17">
        <v>1</v>
      </c>
      <c r="BX77">
        <v>0</v>
      </c>
      <c r="BY77">
        <v>0</v>
      </c>
      <c r="BZ77" s="17">
        <v>0</v>
      </c>
      <c r="CA77">
        <v>0</v>
      </c>
      <c r="CB77">
        <v>0</v>
      </c>
      <c r="CC77">
        <v>1</v>
      </c>
      <c r="CD77">
        <v>1</v>
      </c>
      <c r="CE77">
        <v>0</v>
      </c>
      <c r="CF77">
        <v>0</v>
      </c>
      <c r="CG77">
        <v>0</v>
      </c>
      <c r="CH77">
        <v>0</v>
      </c>
      <c r="CI77">
        <v>0</v>
      </c>
      <c r="CJ77">
        <v>0</v>
      </c>
      <c r="CK77">
        <v>0</v>
      </c>
      <c r="CL77" s="17">
        <v>0</v>
      </c>
      <c r="CM77">
        <v>0</v>
      </c>
      <c r="CN77">
        <v>65</v>
      </c>
      <c r="CO77">
        <v>1</v>
      </c>
      <c r="CP77">
        <v>0</v>
      </c>
      <c r="CQ77">
        <v>25</v>
      </c>
      <c r="CR77" s="33" t="s">
        <v>85</v>
      </c>
    </row>
    <row r="78" spans="1:96"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s="17">
        <v>0</v>
      </c>
      <c r="BT78">
        <v>0</v>
      </c>
      <c r="BU78">
        <v>0</v>
      </c>
      <c r="BV78">
        <v>0</v>
      </c>
      <c r="BW78" s="17">
        <v>1</v>
      </c>
      <c r="BX78">
        <v>0</v>
      </c>
      <c r="BY78">
        <v>0</v>
      </c>
      <c r="BZ78" s="17">
        <v>0</v>
      </c>
      <c r="CA78">
        <v>0</v>
      </c>
      <c r="CB78">
        <v>0</v>
      </c>
      <c r="CC78">
        <v>1</v>
      </c>
      <c r="CD78">
        <v>1</v>
      </c>
      <c r="CE78">
        <v>0</v>
      </c>
      <c r="CF78">
        <v>0</v>
      </c>
      <c r="CG78">
        <v>0</v>
      </c>
      <c r="CH78">
        <v>0</v>
      </c>
      <c r="CI78">
        <v>0</v>
      </c>
      <c r="CJ78">
        <v>0</v>
      </c>
      <c r="CK78">
        <v>0</v>
      </c>
      <c r="CL78" s="17">
        <v>0</v>
      </c>
      <c r="CM78">
        <v>0</v>
      </c>
      <c r="CN78">
        <v>65</v>
      </c>
      <c r="CO78">
        <v>1</v>
      </c>
      <c r="CP78">
        <v>0</v>
      </c>
      <c r="CQ78">
        <v>25</v>
      </c>
      <c r="CR78" s="33" t="s">
        <v>85</v>
      </c>
    </row>
    <row r="79" spans="1:96"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s="17">
        <v>0</v>
      </c>
      <c r="BT79">
        <v>0</v>
      </c>
      <c r="BU79">
        <v>0</v>
      </c>
      <c r="BV79">
        <v>0</v>
      </c>
      <c r="BW79" s="17">
        <v>1</v>
      </c>
      <c r="BX79">
        <v>0</v>
      </c>
      <c r="BY79">
        <v>0</v>
      </c>
      <c r="BZ79" s="17">
        <v>0</v>
      </c>
      <c r="CA79">
        <v>0</v>
      </c>
      <c r="CB79">
        <v>0</v>
      </c>
      <c r="CC79">
        <v>1</v>
      </c>
      <c r="CD79">
        <v>1</v>
      </c>
      <c r="CE79">
        <v>0</v>
      </c>
      <c r="CF79">
        <v>0</v>
      </c>
      <c r="CG79">
        <v>0</v>
      </c>
      <c r="CH79">
        <v>0</v>
      </c>
      <c r="CI79">
        <v>0</v>
      </c>
      <c r="CJ79">
        <v>0</v>
      </c>
      <c r="CK79">
        <v>0</v>
      </c>
      <c r="CL79" s="17">
        <v>0</v>
      </c>
      <c r="CM79">
        <v>0</v>
      </c>
      <c r="CN79">
        <v>65</v>
      </c>
      <c r="CO79">
        <v>1</v>
      </c>
      <c r="CP79">
        <v>0</v>
      </c>
      <c r="CQ79">
        <v>25</v>
      </c>
      <c r="CR79" s="33" t="s">
        <v>85</v>
      </c>
    </row>
    <row r="80" spans="1:96"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64">
        <v>0</v>
      </c>
      <c r="BT80" s="50">
        <v>0</v>
      </c>
      <c r="BU80" s="50">
        <v>0</v>
      </c>
      <c r="BV80" s="50">
        <v>0</v>
      </c>
      <c r="BW80" s="64">
        <v>1</v>
      </c>
      <c r="BX80" s="50">
        <v>0</v>
      </c>
      <c r="BY80" s="50">
        <v>0</v>
      </c>
      <c r="BZ80" s="64">
        <v>0</v>
      </c>
      <c r="CA80" s="50">
        <v>0</v>
      </c>
      <c r="CB80" s="50">
        <v>0</v>
      </c>
      <c r="CC80" s="50">
        <v>1</v>
      </c>
      <c r="CD80" s="50">
        <v>1</v>
      </c>
      <c r="CE80" s="50">
        <v>0</v>
      </c>
      <c r="CF80" s="50">
        <v>0</v>
      </c>
      <c r="CG80" s="50">
        <v>0</v>
      </c>
      <c r="CH80">
        <v>0</v>
      </c>
      <c r="CI80" s="50">
        <v>0</v>
      </c>
      <c r="CJ80" s="50">
        <v>0</v>
      </c>
      <c r="CK80" s="50">
        <v>0</v>
      </c>
      <c r="CL80" s="64">
        <v>0</v>
      </c>
      <c r="CM80">
        <v>0</v>
      </c>
      <c r="CN80">
        <v>65</v>
      </c>
      <c r="CO80">
        <v>1</v>
      </c>
      <c r="CP80">
        <v>0</v>
      </c>
      <c r="CQ80">
        <v>25</v>
      </c>
      <c r="CR80" s="33" t="s">
        <v>85</v>
      </c>
    </row>
    <row r="81" spans="1:96"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s="17">
        <v>0</v>
      </c>
      <c r="BT81">
        <v>0</v>
      </c>
      <c r="BU81">
        <v>0</v>
      </c>
      <c r="BV81">
        <v>1</v>
      </c>
      <c r="BW81" s="17">
        <v>0</v>
      </c>
      <c r="BX81">
        <v>0</v>
      </c>
      <c r="BY81">
        <v>0</v>
      </c>
      <c r="BZ81" s="17">
        <v>0</v>
      </c>
      <c r="CA81">
        <v>1</v>
      </c>
      <c r="CB81">
        <v>1</v>
      </c>
      <c r="CC81">
        <v>1</v>
      </c>
      <c r="CD81">
        <v>1</v>
      </c>
      <c r="CE81">
        <v>0</v>
      </c>
      <c r="CF81">
        <v>0</v>
      </c>
      <c r="CG81">
        <v>1</v>
      </c>
      <c r="CH81">
        <v>0</v>
      </c>
      <c r="CI81">
        <v>0</v>
      </c>
      <c r="CJ81">
        <v>0</v>
      </c>
      <c r="CK81">
        <v>0</v>
      </c>
      <c r="CL81" s="17">
        <v>0</v>
      </c>
      <c r="CM81">
        <v>0</v>
      </c>
      <c r="CN81">
        <v>0</v>
      </c>
      <c r="CO81">
        <v>0</v>
      </c>
      <c r="CP81">
        <v>1</v>
      </c>
      <c r="CQ81">
        <v>25</v>
      </c>
      <c r="CR81" s="33" t="s">
        <v>85</v>
      </c>
    </row>
    <row r="82" spans="1:96"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s="17">
        <v>0</v>
      </c>
      <c r="BT82">
        <v>0</v>
      </c>
      <c r="BU82">
        <v>0</v>
      </c>
      <c r="BV82">
        <v>1</v>
      </c>
      <c r="BW82" s="17">
        <v>0</v>
      </c>
      <c r="BX82">
        <v>0</v>
      </c>
      <c r="BY82">
        <v>0</v>
      </c>
      <c r="BZ82" s="17">
        <v>0</v>
      </c>
      <c r="CA82">
        <v>1</v>
      </c>
      <c r="CB82">
        <v>1</v>
      </c>
      <c r="CC82">
        <v>1</v>
      </c>
      <c r="CD82">
        <v>1</v>
      </c>
      <c r="CE82">
        <v>0</v>
      </c>
      <c r="CF82">
        <v>0</v>
      </c>
      <c r="CG82">
        <v>1</v>
      </c>
      <c r="CH82">
        <v>0</v>
      </c>
      <c r="CI82">
        <v>0</v>
      </c>
      <c r="CJ82">
        <v>0</v>
      </c>
      <c r="CK82">
        <v>0</v>
      </c>
      <c r="CL82" s="17">
        <v>0</v>
      </c>
      <c r="CM82">
        <v>0</v>
      </c>
      <c r="CN82">
        <v>0</v>
      </c>
      <c r="CO82">
        <v>0</v>
      </c>
      <c r="CP82">
        <v>1</v>
      </c>
      <c r="CQ82">
        <v>25</v>
      </c>
      <c r="CR82" s="33" t="s">
        <v>85</v>
      </c>
    </row>
    <row r="83" spans="1:96"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64">
        <v>0</v>
      </c>
      <c r="BT83" s="50">
        <v>0</v>
      </c>
      <c r="BU83" s="50">
        <v>0</v>
      </c>
      <c r="BV83" s="50">
        <v>1</v>
      </c>
      <c r="BW83" s="64">
        <v>0</v>
      </c>
      <c r="BX83" s="50">
        <v>0</v>
      </c>
      <c r="BY83" s="50">
        <v>0</v>
      </c>
      <c r="BZ83" s="64">
        <v>0</v>
      </c>
      <c r="CA83" s="50">
        <v>1</v>
      </c>
      <c r="CB83" s="50">
        <v>1</v>
      </c>
      <c r="CC83" s="50">
        <v>1</v>
      </c>
      <c r="CD83" s="50">
        <v>1</v>
      </c>
      <c r="CE83" s="50">
        <v>0</v>
      </c>
      <c r="CF83" s="50">
        <v>0</v>
      </c>
      <c r="CG83" s="50">
        <v>1</v>
      </c>
      <c r="CH83">
        <v>0</v>
      </c>
      <c r="CI83" s="50">
        <v>0</v>
      </c>
      <c r="CJ83" s="50">
        <v>0</v>
      </c>
      <c r="CK83" s="50">
        <v>0</v>
      </c>
      <c r="CL83" s="64">
        <v>0</v>
      </c>
      <c r="CM83">
        <v>0</v>
      </c>
      <c r="CN83">
        <v>0</v>
      </c>
      <c r="CO83">
        <v>0</v>
      </c>
      <c r="CP83">
        <v>1</v>
      </c>
      <c r="CQ83">
        <v>25</v>
      </c>
      <c r="CR83" s="33" t="s">
        <v>85</v>
      </c>
    </row>
    <row r="84" spans="1:96"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s="17">
        <v>0</v>
      </c>
      <c r="BT84">
        <v>0</v>
      </c>
      <c r="BU84">
        <v>0</v>
      </c>
      <c r="BV84">
        <v>1</v>
      </c>
      <c r="BW84" s="17">
        <v>0</v>
      </c>
      <c r="BX84">
        <v>0</v>
      </c>
      <c r="BY84">
        <v>0</v>
      </c>
      <c r="BZ84" s="17">
        <v>0</v>
      </c>
      <c r="CA84">
        <v>0</v>
      </c>
      <c r="CB84">
        <v>0</v>
      </c>
      <c r="CC84">
        <v>1</v>
      </c>
      <c r="CD84">
        <v>1</v>
      </c>
      <c r="CE84">
        <v>1</v>
      </c>
      <c r="CF84">
        <v>0</v>
      </c>
      <c r="CG84">
        <v>1</v>
      </c>
      <c r="CH84">
        <v>0</v>
      </c>
      <c r="CI84">
        <v>0</v>
      </c>
      <c r="CJ84">
        <v>0</v>
      </c>
      <c r="CK84">
        <v>0</v>
      </c>
      <c r="CL84" s="17">
        <v>1</v>
      </c>
      <c r="CM84">
        <v>2.5000000000000001E-2</v>
      </c>
      <c r="CN84">
        <v>44</v>
      </c>
      <c r="CO84">
        <v>1</v>
      </c>
      <c r="CP84">
        <v>0</v>
      </c>
      <c r="CQ84">
        <v>34</v>
      </c>
      <c r="CR84" s="33" t="s">
        <v>85</v>
      </c>
    </row>
    <row r="85" spans="1:96"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s="17">
        <v>0</v>
      </c>
      <c r="BT85">
        <v>0</v>
      </c>
      <c r="BU85">
        <v>0</v>
      </c>
      <c r="BV85">
        <v>1</v>
      </c>
      <c r="BW85" s="17">
        <v>0</v>
      </c>
      <c r="BX85">
        <v>0</v>
      </c>
      <c r="BY85">
        <v>0</v>
      </c>
      <c r="BZ85" s="17">
        <v>0</v>
      </c>
      <c r="CA85">
        <v>0</v>
      </c>
      <c r="CB85">
        <v>0</v>
      </c>
      <c r="CC85">
        <v>1</v>
      </c>
      <c r="CD85">
        <v>1</v>
      </c>
      <c r="CE85">
        <v>1</v>
      </c>
      <c r="CF85">
        <v>0</v>
      </c>
      <c r="CG85">
        <v>1</v>
      </c>
      <c r="CH85">
        <v>0</v>
      </c>
      <c r="CI85">
        <v>0</v>
      </c>
      <c r="CJ85">
        <v>0</v>
      </c>
      <c r="CK85">
        <v>0</v>
      </c>
      <c r="CL85" s="17">
        <v>1</v>
      </c>
      <c r="CM85">
        <v>2.5000000000000001E-2</v>
      </c>
      <c r="CN85">
        <v>44</v>
      </c>
      <c r="CO85">
        <v>1</v>
      </c>
      <c r="CP85">
        <v>0</v>
      </c>
      <c r="CQ85">
        <v>34</v>
      </c>
      <c r="CR85" s="33" t="s">
        <v>85</v>
      </c>
    </row>
    <row r="86" spans="1:96"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1</v>
      </c>
      <c r="BR86">
        <v>0</v>
      </c>
      <c r="BS86" s="17">
        <v>0</v>
      </c>
      <c r="BT86">
        <v>0</v>
      </c>
      <c r="BU86">
        <v>0</v>
      </c>
      <c r="BV86">
        <v>1</v>
      </c>
      <c r="BW86" s="17">
        <v>0</v>
      </c>
      <c r="BX86">
        <v>0</v>
      </c>
      <c r="BY86">
        <v>0</v>
      </c>
      <c r="BZ86" s="17">
        <v>0</v>
      </c>
      <c r="CA86">
        <v>0</v>
      </c>
      <c r="CB86">
        <v>0</v>
      </c>
      <c r="CC86">
        <v>1</v>
      </c>
      <c r="CD86">
        <v>1</v>
      </c>
      <c r="CE86">
        <v>1</v>
      </c>
      <c r="CF86">
        <v>0</v>
      </c>
      <c r="CG86">
        <v>1</v>
      </c>
      <c r="CH86">
        <v>0</v>
      </c>
      <c r="CI86">
        <v>0</v>
      </c>
      <c r="CJ86">
        <v>0</v>
      </c>
      <c r="CK86">
        <v>0</v>
      </c>
      <c r="CL86" s="17">
        <v>1</v>
      </c>
      <c r="CM86">
        <v>2.5000000000000001E-2</v>
      </c>
      <c r="CN86">
        <v>44</v>
      </c>
      <c r="CO86">
        <v>1</v>
      </c>
      <c r="CP86">
        <v>0</v>
      </c>
      <c r="CQ86">
        <v>34</v>
      </c>
      <c r="CR86" s="33" t="s">
        <v>85</v>
      </c>
    </row>
    <row r="87" spans="1:96"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1</v>
      </c>
      <c r="BS87" s="64">
        <v>0</v>
      </c>
      <c r="BT87" s="50">
        <v>0</v>
      </c>
      <c r="BU87" s="50">
        <v>0</v>
      </c>
      <c r="BV87" s="50">
        <v>1</v>
      </c>
      <c r="BW87" s="64">
        <v>0</v>
      </c>
      <c r="BX87" s="50">
        <v>0</v>
      </c>
      <c r="BY87" s="50">
        <v>0</v>
      </c>
      <c r="BZ87" s="64">
        <v>0</v>
      </c>
      <c r="CA87" s="50">
        <v>0</v>
      </c>
      <c r="CB87" s="50">
        <v>0</v>
      </c>
      <c r="CC87" s="50">
        <v>1</v>
      </c>
      <c r="CD87" s="50">
        <v>1</v>
      </c>
      <c r="CE87" s="50">
        <v>1</v>
      </c>
      <c r="CF87" s="50">
        <v>0</v>
      </c>
      <c r="CG87" s="50">
        <v>1</v>
      </c>
      <c r="CH87" s="50">
        <v>1</v>
      </c>
      <c r="CI87" s="50">
        <v>0</v>
      </c>
      <c r="CJ87" s="50">
        <v>0</v>
      </c>
      <c r="CK87" s="50">
        <v>0</v>
      </c>
      <c r="CL87" s="64">
        <v>1</v>
      </c>
      <c r="CM87">
        <v>2.5000000000000001E-2</v>
      </c>
      <c r="CN87">
        <v>44</v>
      </c>
      <c r="CO87">
        <v>1</v>
      </c>
      <c r="CP87">
        <v>0</v>
      </c>
      <c r="CQ87">
        <v>34</v>
      </c>
      <c r="CR87" s="33" t="s">
        <v>85</v>
      </c>
    </row>
    <row r="88" spans="1:96"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s="17">
        <v>0</v>
      </c>
      <c r="BT88">
        <v>0</v>
      </c>
      <c r="BU88">
        <v>0</v>
      </c>
      <c r="BV88">
        <v>0</v>
      </c>
      <c r="BW88" s="17">
        <v>1</v>
      </c>
      <c r="BX88">
        <v>0</v>
      </c>
      <c r="BY88">
        <v>0</v>
      </c>
      <c r="BZ88" s="17">
        <v>0</v>
      </c>
      <c r="CA88">
        <v>0</v>
      </c>
      <c r="CB88">
        <v>0</v>
      </c>
      <c r="CC88">
        <v>1</v>
      </c>
      <c r="CD88">
        <v>1</v>
      </c>
      <c r="CE88">
        <v>1</v>
      </c>
      <c r="CF88">
        <v>0</v>
      </c>
      <c r="CG88">
        <v>1</v>
      </c>
      <c r="CH88">
        <v>0</v>
      </c>
      <c r="CI88">
        <v>0</v>
      </c>
      <c r="CJ88">
        <v>0</v>
      </c>
      <c r="CK88">
        <v>1</v>
      </c>
      <c r="CL88" s="17">
        <v>0</v>
      </c>
      <c r="CM88">
        <v>0.14599999999999999</v>
      </c>
      <c r="CN88">
        <v>187</v>
      </c>
      <c r="CO88">
        <v>1</v>
      </c>
      <c r="CP88">
        <v>0</v>
      </c>
      <c r="CQ88">
        <v>27</v>
      </c>
      <c r="CR88" s="33" t="s">
        <v>85</v>
      </c>
    </row>
    <row r="89" spans="1:96"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1</v>
      </c>
      <c r="BR89">
        <v>0</v>
      </c>
      <c r="BS89" s="17">
        <v>0</v>
      </c>
      <c r="BT89">
        <v>0</v>
      </c>
      <c r="BU89">
        <v>0</v>
      </c>
      <c r="BV89">
        <v>0</v>
      </c>
      <c r="BW89" s="17">
        <v>1</v>
      </c>
      <c r="BX89">
        <v>0</v>
      </c>
      <c r="BY89">
        <v>0</v>
      </c>
      <c r="BZ89" s="17">
        <v>0</v>
      </c>
      <c r="CA89">
        <v>0</v>
      </c>
      <c r="CB89">
        <v>0</v>
      </c>
      <c r="CC89">
        <v>1</v>
      </c>
      <c r="CD89">
        <v>1</v>
      </c>
      <c r="CE89">
        <v>1</v>
      </c>
      <c r="CF89">
        <v>0</v>
      </c>
      <c r="CG89">
        <v>1</v>
      </c>
      <c r="CH89">
        <v>0</v>
      </c>
      <c r="CI89">
        <v>0</v>
      </c>
      <c r="CJ89">
        <v>0</v>
      </c>
      <c r="CK89">
        <v>1</v>
      </c>
      <c r="CL89" s="17">
        <v>0</v>
      </c>
      <c r="CM89">
        <v>0.14599999999999999</v>
      </c>
      <c r="CN89">
        <v>187</v>
      </c>
      <c r="CO89">
        <v>1</v>
      </c>
      <c r="CP89">
        <v>0</v>
      </c>
      <c r="CQ89">
        <v>27</v>
      </c>
      <c r="CR89" s="33" t="s">
        <v>85</v>
      </c>
    </row>
    <row r="90" spans="1:96"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1</v>
      </c>
      <c r="BS90" s="17">
        <v>0</v>
      </c>
      <c r="BT90">
        <v>0</v>
      </c>
      <c r="BU90">
        <v>0</v>
      </c>
      <c r="BV90">
        <v>0</v>
      </c>
      <c r="BW90" s="17">
        <v>1</v>
      </c>
      <c r="BX90">
        <v>0</v>
      </c>
      <c r="BY90">
        <v>0</v>
      </c>
      <c r="BZ90" s="17">
        <v>0</v>
      </c>
      <c r="CA90">
        <v>0</v>
      </c>
      <c r="CB90">
        <v>0</v>
      </c>
      <c r="CC90">
        <v>1</v>
      </c>
      <c r="CD90">
        <v>1</v>
      </c>
      <c r="CE90">
        <v>1</v>
      </c>
      <c r="CF90">
        <v>0</v>
      </c>
      <c r="CG90">
        <v>1</v>
      </c>
      <c r="CH90">
        <v>0</v>
      </c>
      <c r="CI90">
        <v>0</v>
      </c>
      <c r="CJ90">
        <v>0</v>
      </c>
      <c r="CK90">
        <v>1</v>
      </c>
      <c r="CL90" s="17">
        <v>1</v>
      </c>
      <c r="CM90">
        <v>0.14599999999999999</v>
      </c>
      <c r="CN90">
        <v>187</v>
      </c>
      <c r="CO90">
        <v>1</v>
      </c>
      <c r="CP90">
        <v>0</v>
      </c>
      <c r="CQ90">
        <v>27</v>
      </c>
      <c r="CR90" s="33" t="s">
        <v>85</v>
      </c>
    </row>
    <row r="91" spans="1:96"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s="17">
        <v>0</v>
      </c>
      <c r="BT91">
        <v>0</v>
      </c>
      <c r="BU91">
        <v>0</v>
      </c>
      <c r="BV91">
        <v>0</v>
      </c>
      <c r="BW91" s="17">
        <v>1</v>
      </c>
      <c r="BX91">
        <v>0</v>
      </c>
      <c r="BY91">
        <v>0</v>
      </c>
      <c r="BZ91" s="17">
        <v>0</v>
      </c>
      <c r="CA91">
        <v>0</v>
      </c>
      <c r="CB91">
        <v>0</v>
      </c>
      <c r="CC91">
        <v>1</v>
      </c>
      <c r="CD91">
        <v>1</v>
      </c>
      <c r="CE91">
        <v>1</v>
      </c>
      <c r="CF91">
        <v>0</v>
      </c>
      <c r="CG91">
        <v>1</v>
      </c>
      <c r="CH91">
        <v>0</v>
      </c>
      <c r="CI91">
        <v>0</v>
      </c>
      <c r="CJ91">
        <v>0</v>
      </c>
      <c r="CK91">
        <v>1</v>
      </c>
      <c r="CL91" s="17">
        <v>0</v>
      </c>
      <c r="CM91">
        <v>0.14599999999999999</v>
      </c>
      <c r="CN91">
        <v>187</v>
      </c>
      <c r="CO91">
        <v>1</v>
      </c>
      <c r="CP91">
        <v>0</v>
      </c>
      <c r="CQ91">
        <v>27</v>
      </c>
      <c r="CR91" s="33" t="s">
        <v>85</v>
      </c>
    </row>
    <row r="92" spans="1:96"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1</v>
      </c>
      <c r="BR92">
        <v>0</v>
      </c>
      <c r="BS92" s="17">
        <v>0</v>
      </c>
      <c r="BT92">
        <v>0</v>
      </c>
      <c r="BU92">
        <v>0</v>
      </c>
      <c r="BV92">
        <v>0</v>
      </c>
      <c r="BW92" s="17">
        <v>1</v>
      </c>
      <c r="BX92">
        <v>0</v>
      </c>
      <c r="BY92">
        <v>0</v>
      </c>
      <c r="BZ92" s="17">
        <v>0</v>
      </c>
      <c r="CA92">
        <v>0</v>
      </c>
      <c r="CB92">
        <v>0</v>
      </c>
      <c r="CC92">
        <v>1</v>
      </c>
      <c r="CD92">
        <v>1</v>
      </c>
      <c r="CE92">
        <v>1</v>
      </c>
      <c r="CF92">
        <v>0</v>
      </c>
      <c r="CG92">
        <v>1</v>
      </c>
      <c r="CH92">
        <v>0</v>
      </c>
      <c r="CI92">
        <v>0</v>
      </c>
      <c r="CJ92">
        <v>0</v>
      </c>
      <c r="CK92">
        <v>1</v>
      </c>
      <c r="CL92" s="17">
        <v>0</v>
      </c>
      <c r="CM92">
        <v>0.14599999999999999</v>
      </c>
      <c r="CN92">
        <v>187</v>
      </c>
      <c r="CO92">
        <v>1</v>
      </c>
      <c r="CP92">
        <v>0</v>
      </c>
      <c r="CQ92">
        <v>27</v>
      </c>
      <c r="CR92" s="33" t="s">
        <v>85</v>
      </c>
    </row>
    <row r="93" spans="1:96"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1</v>
      </c>
      <c r="BS93" s="17">
        <v>0</v>
      </c>
      <c r="BT93">
        <v>0</v>
      </c>
      <c r="BU93">
        <v>0</v>
      </c>
      <c r="BV93">
        <v>0</v>
      </c>
      <c r="BW93" s="17">
        <v>1</v>
      </c>
      <c r="BX93">
        <v>0</v>
      </c>
      <c r="BY93">
        <v>0</v>
      </c>
      <c r="BZ93" s="17">
        <v>0</v>
      </c>
      <c r="CA93">
        <v>0</v>
      </c>
      <c r="CB93">
        <v>0</v>
      </c>
      <c r="CC93">
        <v>1</v>
      </c>
      <c r="CD93">
        <v>1</v>
      </c>
      <c r="CE93">
        <v>1</v>
      </c>
      <c r="CF93">
        <v>0</v>
      </c>
      <c r="CG93">
        <v>1</v>
      </c>
      <c r="CH93">
        <v>0</v>
      </c>
      <c r="CI93">
        <v>0</v>
      </c>
      <c r="CJ93">
        <v>0</v>
      </c>
      <c r="CK93">
        <v>1</v>
      </c>
      <c r="CL93" s="17">
        <v>1</v>
      </c>
      <c r="CM93">
        <v>0.14599999999999999</v>
      </c>
      <c r="CN93">
        <v>187</v>
      </c>
      <c r="CO93">
        <v>1</v>
      </c>
      <c r="CP93">
        <v>0</v>
      </c>
      <c r="CQ93">
        <v>27</v>
      </c>
      <c r="CR93" s="33" t="s">
        <v>85</v>
      </c>
    </row>
    <row r="94" spans="1:96"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s="17">
        <v>0</v>
      </c>
      <c r="BT94">
        <v>0</v>
      </c>
      <c r="BU94">
        <v>0</v>
      </c>
      <c r="BV94">
        <v>0</v>
      </c>
      <c r="BW94" s="17">
        <v>1</v>
      </c>
      <c r="BX94">
        <v>0</v>
      </c>
      <c r="BY94">
        <v>0</v>
      </c>
      <c r="BZ94" s="17">
        <v>0</v>
      </c>
      <c r="CA94">
        <v>0</v>
      </c>
      <c r="CB94">
        <v>0</v>
      </c>
      <c r="CC94">
        <v>1</v>
      </c>
      <c r="CD94">
        <v>1</v>
      </c>
      <c r="CE94">
        <v>1</v>
      </c>
      <c r="CF94">
        <v>0</v>
      </c>
      <c r="CG94">
        <v>1</v>
      </c>
      <c r="CH94">
        <v>0</v>
      </c>
      <c r="CI94">
        <v>0</v>
      </c>
      <c r="CJ94">
        <v>0</v>
      </c>
      <c r="CK94">
        <v>1</v>
      </c>
      <c r="CL94" s="17">
        <v>0</v>
      </c>
      <c r="CM94">
        <v>0.14599999999999999</v>
      </c>
      <c r="CN94">
        <v>187</v>
      </c>
      <c r="CO94">
        <v>1</v>
      </c>
      <c r="CP94">
        <v>0</v>
      </c>
      <c r="CQ94">
        <v>27</v>
      </c>
      <c r="CR94" s="33" t="s">
        <v>85</v>
      </c>
    </row>
    <row r="95" spans="1:96"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1</v>
      </c>
      <c r="BR95">
        <v>0</v>
      </c>
      <c r="BS95" s="17">
        <v>0</v>
      </c>
      <c r="BT95">
        <v>0</v>
      </c>
      <c r="BU95">
        <v>0</v>
      </c>
      <c r="BV95">
        <v>0</v>
      </c>
      <c r="BW95" s="17">
        <v>1</v>
      </c>
      <c r="BX95">
        <v>0</v>
      </c>
      <c r="BY95">
        <v>0</v>
      </c>
      <c r="BZ95" s="17">
        <v>0</v>
      </c>
      <c r="CA95">
        <v>0</v>
      </c>
      <c r="CB95">
        <v>0</v>
      </c>
      <c r="CC95">
        <v>1</v>
      </c>
      <c r="CD95">
        <v>1</v>
      </c>
      <c r="CE95">
        <v>1</v>
      </c>
      <c r="CF95">
        <v>0</v>
      </c>
      <c r="CG95">
        <v>1</v>
      </c>
      <c r="CH95">
        <v>0</v>
      </c>
      <c r="CI95">
        <v>0</v>
      </c>
      <c r="CJ95">
        <v>0</v>
      </c>
      <c r="CK95">
        <v>1</v>
      </c>
      <c r="CL95" s="17">
        <v>0</v>
      </c>
      <c r="CM95">
        <v>0.14599999999999999</v>
      </c>
      <c r="CN95">
        <v>187</v>
      </c>
      <c r="CO95">
        <v>1</v>
      </c>
      <c r="CP95">
        <v>0</v>
      </c>
      <c r="CQ95">
        <v>27</v>
      </c>
      <c r="CR95" s="33" t="s">
        <v>85</v>
      </c>
    </row>
    <row r="96" spans="1:96"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1</v>
      </c>
      <c r="BS96" s="17">
        <v>0</v>
      </c>
      <c r="BT96">
        <v>0</v>
      </c>
      <c r="BU96">
        <v>0</v>
      </c>
      <c r="BV96">
        <v>0</v>
      </c>
      <c r="BW96" s="17">
        <v>1</v>
      </c>
      <c r="BX96">
        <v>0</v>
      </c>
      <c r="BY96">
        <v>0</v>
      </c>
      <c r="BZ96" s="17">
        <v>0</v>
      </c>
      <c r="CA96">
        <v>0</v>
      </c>
      <c r="CB96">
        <v>0</v>
      </c>
      <c r="CC96">
        <v>1</v>
      </c>
      <c r="CD96">
        <v>1</v>
      </c>
      <c r="CE96">
        <v>1</v>
      </c>
      <c r="CF96">
        <v>0</v>
      </c>
      <c r="CG96">
        <v>1</v>
      </c>
      <c r="CH96">
        <v>0</v>
      </c>
      <c r="CI96">
        <v>0</v>
      </c>
      <c r="CJ96">
        <v>0</v>
      </c>
      <c r="CK96">
        <v>1</v>
      </c>
      <c r="CL96" s="17">
        <v>1</v>
      </c>
      <c r="CM96">
        <v>0.14599999999999999</v>
      </c>
      <c r="CN96">
        <v>187</v>
      </c>
      <c r="CO96">
        <v>1</v>
      </c>
      <c r="CP96">
        <v>0</v>
      </c>
      <c r="CQ96">
        <v>27</v>
      </c>
      <c r="CR96" s="33" t="s">
        <v>85</v>
      </c>
    </row>
    <row r="97" spans="1:96"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1</v>
      </c>
      <c r="BS97" s="17">
        <v>0</v>
      </c>
      <c r="BT97">
        <v>0</v>
      </c>
      <c r="BU97">
        <v>0</v>
      </c>
      <c r="BV97">
        <v>0</v>
      </c>
      <c r="BW97" s="17">
        <v>1</v>
      </c>
      <c r="BX97">
        <v>0</v>
      </c>
      <c r="BY97">
        <v>0</v>
      </c>
      <c r="BZ97" s="17">
        <v>0</v>
      </c>
      <c r="CA97">
        <v>0</v>
      </c>
      <c r="CB97">
        <v>0</v>
      </c>
      <c r="CC97">
        <v>1</v>
      </c>
      <c r="CD97">
        <v>1</v>
      </c>
      <c r="CE97">
        <v>1</v>
      </c>
      <c r="CF97">
        <v>0</v>
      </c>
      <c r="CG97">
        <v>1</v>
      </c>
      <c r="CH97">
        <v>0</v>
      </c>
      <c r="CI97">
        <v>0</v>
      </c>
      <c r="CJ97">
        <v>0</v>
      </c>
      <c r="CK97">
        <v>1</v>
      </c>
      <c r="CL97" s="17">
        <v>0</v>
      </c>
      <c r="CM97">
        <v>0.14599999999999999</v>
      </c>
      <c r="CN97">
        <v>187</v>
      </c>
      <c r="CO97">
        <v>1</v>
      </c>
      <c r="CP97">
        <v>0</v>
      </c>
      <c r="CQ97">
        <v>27</v>
      </c>
      <c r="CR97" s="33" t="s">
        <v>85</v>
      </c>
    </row>
    <row r="98" spans="1:96"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1</v>
      </c>
      <c r="BS98" s="17">
        <v>0</v>
      </c>
      <c r="BT98">
        <v>0</v>
      </c>
      <c r="BU98">
        <v>0</v>
      </c>
      <c r="BV98">
        <v>0</v>
      </c>
      <c r="BW98" s="17">
        <v>1</v>
      </c>
      <c r="BX98">
        <v>0</v>
      </c>
      <c r="BY98">
        <v>0</v>
      </c>
      <c r="BZ98" s="17">
        <v>0</v>
      </c>
      <c r="CA98">
        <v>0</v>
      </c>
      <c r="CB98">
        <v>0</v>
      </c>
      <c r="CC98">
        <v>1</v>
      </c>
      <c r="CD98">
        <v>1</v>
      </c>
      <c r="CE98">
        <v>1</v>
      </c>
      <c r="CF98">
        <v>0</v>
      </c>
      <c r="CG98">
        <v>1</v>
      </c>
      <c r="CH98">
        <v>0</v>
      </c>
      <c r="CI98">
        <v>0</v>
      </c>
      <c r="CJ98">
        <v>0</v>
      </c>
      <c r="CK98">
        <v>1</v>
      </c>
      <c r="CL98" s="17">
        <v>0</v>
      </c>
      <c r="CM98">
        <v>0.14599999999999999</v>
      </c>
      <c r="CN98">
        <v>187</v>
      </c>
      <c r="CO98">
        <v>1</v>
      </c>
      <c r="CP98">
        <v>0</v>
      </c>
      <c r="CQ98">
        <v>27</v>
      </c>
      <c r="CR98" s="33" t="s">
        <v>85</v>
      </c>
    </row>
    <row r="99" spans="1:96"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1</v>
      </c>
      <c r="BS99" s="64">
        <v>0</v>
      </c>
      <c r="BT99" s="50">
        <v>0</v>
      </c>
      <c r="BU99" s="50">
        <v>0</v>
      </c>
      <c r="BV99" s="50">
        <v>0</v>
      </c>
      <c r="BW99" s="64">
        <v>1</v>
      </c>
      <c r="BX99" s="50">
        <v>0</v>
      </c>
      <c r="BY99" s="50">
        <v>0</v>
      </c>
      <c r="BZ99" s="64">
        <v>0</v>
      </c>
      <c r="CA99" s="50">
        <v>0</v>
      </c>
      <c r="CB99" s="50">
        <v>0</v>
      </c>
      <c r="CC99" s="50">
        <v>1</v>
      </c>
      <c r="CD99" s="50">
        <v>1</v>
      </c>
      <c r="CE99" s="50">
        <v>1</v>
      </c>
      <c r="CF99" s="50">
        <v>0</v>
      </c>
      <c r="CG99" s="50">
        <v>1</v>
      </c>
      <c r="CH99" s="50">
        <v>1</v>
      </c>
      <c r="CI99" s="50">
        <v>0</v>
      </c>
      <c r="CJ99" s="50">
        <v>0</v>
      </c>
      <c r="CK99" s="50">
        <v>1</v>
      </c>
      <c r="CL99" s="64">
        <v>0</v>
      </c>
      <c r="CM99">
        <v>0.14599999999999999</v>
      </c>
      <c r="CN99">
        <v>187</v>
      </c>
      <c r="CO99">
        <v>1</v>
      </c>
      <c r="CP99">
        <v>0</v>
      </c>
      <c r="CQ99">
        <v>27</v>
      </c>
      <c r="CR99" s="33" t="s">
        <v>85</v>
      </c>
    </row>
    <row r="100" spans="1:96"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476</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s="17">
        <v>0</v>
      </c>
      <c r="BT100">
        <v>0</v>
      </c>
      <c r="BU100">
        <v>0</v>
      </c>
      <c r="BV100">
        <v>1</v>
      </c>
      <c r="BW100" s="17">
        <v>0</v>
      </c>
      <c r="BX100">
        <v>0</v>
      </c>
      <c r="BY100">
        <v>0</v>
      </c>
      <c r="BZ100" s="17">
        <v>0</v>
      </c>
      <c r="CA100">
        <v>1</v>
      </c>
      <c r="CB100">
        <v>1</v>
      </c>
      <c r="CC100">
        <v>0</v>
      </c>
      <c r="CD100">
        <v>0</v>
      </c>
      <c r="CE100">
        <v>0</v>
      </c>
      <c r="CF100">
        <v>0</v>
      </c>
      <c r="CG100">
        <v>1</v>
      </c>
      <c r="CH100">
        <v>0</v>
      </c>
      <c r="CI100">
        <v>0</v>
      </c>
      <c r="CJ100">
        <v>0</v>
      </c>
      <c r="CK100">
        <v>1</v>
      </c>
      <c r="CL100" s="17">
        <v>0</v>
      </c>
      <c r="CM100">
        <v>0</v>
      </c>
      <c r="CN100">
        <v>110</v>
      </c>
      <c r="CO100">
        <v>0</v>
      </c>
      <c r="CP100">
        <v>1</v>
      </c>
      <c r="CQ100">
        <v>19</v>
      </c>
      <c r="CR100" s="33" t="s">
        <v>85</v>
      </c>
    </row>
    <row r="101" spans="1:96"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476</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1</v>
      </c>
      <c r="BQ101">
        <v>0</v>
      </c>
      <c r="BR101">
        <v>0</v>
      </c>
      <c r="BS101" s="17">
        <v>0</v>
      </c>
      <c r="BT101">
        <v>0</v>
      </c>
      <c r="BU101">
        <v>0</v>
      </c>
      <c r="BV101">
        <v>1</v>
      </c>
      <c r="BW101" s="17">
        <v>0</v>
      </c>
      <c r="BX101">
        <v>1</v>
      </c>
      <c r="BY101">
        <v>1</v>
      </c>
      <c r="BZ101" s="17">
        <v>1</v>
      </c>
      <c r="CA101">
        <v>1</v>
      </c>
      <c r="CB101">
        <v>1</v>
      </c>
      <c r="CC101">
        <v>0</v>
      </c>
      <c r="CD101">
        <v>0</v>
      </c>
      <c r="CE101">
        <v>0</v>
      </c>
      <c r="CF101">
        <v>0</v>
      </c>
      <c r="CG101">
        <v>1</v>
      </c>
      <c r="CH101">
        <v>0</v>
      </c>
      <c r="CI101">
        <v>0</v>
      </c>
      <c r="CJ101">
        <v>0</v>
      </c>
      <c r="CK101">
        <v>1</v>
      </c>
      <c r="CL101" s="17">
        <v>0</v>
      </c>
      <c r="CM101">
        <v>0</v>
      </c>
      <c r="CN101">
        <v>110</v>
      </c>
      <c r="CO101">
        <v>0</v>
      </c>
      <c r="CP101">
        <v>1</v>
      </c>
      <c r="CQ101">
        <v>19</v>
      </c>
      <c r="CR101" s="33" t="s">
        <v>85</v>
      </c>
    </row>
    <row r="102" spans="1:96"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476</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1</v>
      </c>
      <c r="BQ102">
        <v>0</v>
      </c>
      <c r="BR102">
        <v>0</v>
      </c>
      <c r="BS102" s="17">
        <v>0</v>
      </c>
      <c r="BT102">
        <v>0</v>
      </c>
      <c r="BU102">
        <v>0</v>
      </c>
      <c r="BV102">
        <v>1</v>
      </c>
      <c r="BW102" s="17">
        <v>0</v>
      </c>
      <c r="BX102">
        <v>1</v>
      </c>
      <c r="BY102">
        <v>1</v>
      </c>
      <c r="BZ102" s="17">
        <v>1</v>
      </c>
      <c r="CA102">
        <v>1</v>
      </c>
      <c r="CB102">
        <v>1</v>
      </c>
      <c r="CC102">
        <v>0</v>
      </c>
      <c r="CD102">
        <v>0</v>
      </c>
      <c r="CE102">
        <v>0</v>
      </c>
      <c r="CF102">
        <v>0</v>
      </c>
      <c r="CG102">
        <v>1</v>
      </c>
      <c r="CH102">
        <v>0</v>
      </c>
      <c r="CI102">
        <v>0</v>
      </c>
      <c r="CJ102">
        <v>0</v>
      </c>
      <c r="CK102">
        <v>1</v>
      </c>
      <c r="CL102" s="17">
        <v>0</v>
      </c>
      <c r="CM102">
        <v>0</v>
      </c>
      <c r="CN102">
        <v>110</v>
      </c>
      <c r="CO102">
        <v>0</v>
      </c>
      <c r="CP102">
        <v>1</v>
      </c>
      <c r="CQ102">
        <v>19</v>
      </c>
      <c r="CR102" s="33" t="s">
        <v>85</v>
      </c>
    </row>
    <row r="103" spans="1:96"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476</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1</v>
      </c>
      <c r="BQ103">
        <v>0</v>
      </c>
      <c r="BR103">
        <v>0</v>
      </c>
      <c r="BS103" s="17">
        <v>0</v>
      </c>
      <c r="BT103">
        <v>0</v>
      </c>
      <c r="BU103">
        <v>0</v>
      </c>
      <c r="BV103">
        <v>1</v>
      </c>
      <c r="BW103" s="17">
        <v>0</v>
      </c>
      <c r="BX103">
        <v>1</v>
      </c>
      <c r="BY103">
        <v>1</v>
      </c>
      <c r="BZ103" s="17">
        <v>1</v>
      </c>
      <c r="CA103">
        <v>1</v>
      </c>
      <c r="CB103">
        <v>1</v>
      </c>
      <c r="CC103">
        <v>0</v>
      </c>
      <c r="CD103">
        <v>0</v>
      </c>
      <c r="CE103">
        <v>0</v>
      </c>
      <c r="CF103">
        <v>0</v>
      </c>
      <c r="CG103">
        <v>1</v>
      </c>
      <c r="CH103">
        <v>0</v>
      </c>
      <c r="CI103">
        <v>0</v>
      </c>
      <c r="CJ103">
        <v>0</v>
      </c>
      <c r="CK103">
        <v>1</v>
      </c>
      <c r="CL103" s="17">
        <v>0</v>
      </c>
      <c r="CM103">
        <v>0</v>
      </c>
      <c r="CN103">
        <v>110</v>
      </c>
      <c r="CO103">
        <v>0</v>
      </c>
      <c r="CP103">
        <v>1</v>
      </c>
      <c r="CQ103">
        <v>19</v>
      </c>
      <c r="CR103" s="33" t="s">
        <v>85</v>
      </c>
    </row>
    <row r="104" spans="1:96"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476</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1</v>
      </c>
      <c r="BQ104">
        <v>0</v>
      </c>
      <c r="BR104">
        <v>0</v>
      </c>
      <c r="BS104" s="17">
        <v>0</v>
      </c>
      <c r="BT104">
        <v>0</v>
      </c>
      <c r="BU104">
        <v>0</v>
      </c>
      <c r="BV104">
        <v>1</v>
      </c>
      <c r="BW104" s="17">
        <v>0</v>
      </c>
      <c r="BX104">
        <v>0</v>
      </c>
      <c r="BY104">
        <v>0</v>
      </c>
      <c r="BZ104" s="17">
        <v>0</v>
      </c>
      <c r="CA104">
        <v>1</v>
      </c>
      <c r="CB104">
        <v>1</v>
      </c>
      <c r="CC104">
        <v>0</v>
      </c>
      <c r="CD104">
        <v>0</v>
      </c>
      <c r="CE104">
        <v>0</v>
      </c>
      <c r="CF104">
        <v>0</v>
      </c>
      <c r="CG104">
        <v>1</v>
      </c>
      <c r="CH104">
        <v>0</v>
      </c>
      <c r="CI104">
        <v>0</v>
      </c>
      <c r="CJ104">
        <v>0</v>
      </c>
      <c r="CK104">
        <v>1</v>
      </c>
      <c r="CL104" s="17">
        <v>1</v>
      </c>
      <c r="CM104">
        <v>0</v>
      </c>
      <c r="CN104">
        <v>110</v>
      </c>
      <c r="CO104">
        <v>0</v>
      </c>
      <c r="CP104">
        <v>1</v>
      </c>
      <c r="CQ104">
        <v>19</v>
      </c>
      <c r="CR104" s="33" t="s">
        <v>85</v>
      </c>
    </row>
    <row r="105" spans="1:96"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476</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s="17">
        <v>0</v>
      </c>
      <c r="BT105">
        <v>0</v>
      </c>
      <c r="BU105">
        <v>0</v>
      </c>
      <c r="BV105">
        <v>1</v>
      </c>
      <c r="BW105" s="17">
        <v>0</v>
      </c>
      <c r="BX105">
        <v>1</v>
      </c>
      <c r="BY105">
        <v>1</v>
      </c>
      <c r="BZ105" s="17">
        <v>1</v>
      </c>
      <c r="CA105">
        <v>1</v>
      </c>
      <c r="CB105">
        <v>1</v>
      </c>
      <c r="CC105">
        <v>0</v>
      </c>
      <c r="CD105">
        <v>0</v>
      </c>
      <c r="CE105">
        <v>0</v>
      </c>
      <c r="CF105">
        <v>0</v>
      </c>
      <c r="CG105">
        <v>1</v>
      </c>
      <c r="CH105">
        <v>0</v>
      </c>
      <c r="CI105">
        <v>0</v>
      </c>
      <c r="CJ105">
        <v>0</v>
      </c>
      <c r="CK105">
        <v>1</v>
      </c>
      <c r="CL105" s="17">
        <v>1</v>
      </c>
      <c r="CM105">
        <v>0</v>
      </c>
      <c r="CN105">
        <v>110</v>
      </c>
      <c r="CO105">
        <v>0</v>
      </c>
      <c r="CP105">
        <v>1</v>
      </c>
      <c r="CQ105">
        <v>19</v>
      </c>
      <c r="CR105" s="33" t="s">
        <v>85</v>
      </c>
    </row>
    <row r="106" spans="1:96"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476</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s="17">
        <v>0</v>
      </c>
      <c r="BT106">
        <v>0</v>
      </c>
      <c r="BU106">
        <v>0</v>
      </c>
      <c r="BV106">
        <v>1</v>
      </c>
      <c r="BW106" s="17">
        <v>0</v>
      </c>
      <c r="BX106">
        <v>1</v>
      </c>
      <c r="BY106">
        <v>1</v>
      </c>
      <c r="BZ106" s="17">
        <v>1</v>
      </c>
      <c r="CA106">
        <v>1</v>
      </c>
      <c r="CB106">
        <v>1</v>
      </c>
      <c r="CC106">
        <v>0</v>
      </c>
      <c r="CD106">
        <v>0</v>
      </c>
      <c r="CE106">
        <v>0</v>
      </c>
      <c r="CF106">
        <v>0</v>
      </c>
      <c r="CG106">
        <v>1</v>
      </c>
      <c r="CH106">
        <v>0</v>
      </c>
      <c r="CI106">
        <v>0</v>
      </c>
      <c r="CJ106">
        <v>0</v>
      </c>
      <c r="CK106">
        <v>1</v>
      </c>
      <c r="CL106" s="17">
        <v>1</v>
      </c>
      <c r="CM106">
        <v>0</v>
      </c>
      <c r="CN106">
        <v>110</v>
      </c>
      <c r="CO106">
        <v>0</v>
      </c>
      <c r="CP106">
        <v>1</v>
      </c>
      <c r="CQ106">
        <v>19</v>
      </c>
      <c r="CR106" s="33" t="s">
        <v>85</v>
      </c>
    </row>
    <row r="107" spans="1:96"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476</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s="17">
        <v>0</v>
      </c>
      <c r="BT107">
        <v>0</v>
      </c>
      <c r="BU107">
        <v>0</v>
      </c>
      <c r="BV107">
        <v>1</v>
      </c>
      <c r="BW107" s="17">
        <v>0</v>
      </c>
      <c r="BX107">
        <v>1</v>
      </c>
      <c r="BY107">
        <v>1</v>
      </c>
      <c r="BZ107" s="17">
        <v>1</v>
      </c>
      <c r="CA107">
        <v>1</v>
      </c>
      <c r="CB107">
        <v>1</v>
      </c>
      <c r="CC107">
        <v>0</v>
      </c>
      <c r="CD107">
        <v>0</v>
      </c>
      <c r="CE107">
        <v>0</v>
      </c>
      <c r="CF107">
        <v>0</v>
      </c>
      <c r="CG107">
        <v>1</v>
      </c>
      <c r="CH107">
        <v>0</v>
      </c>
      <c r="CI107">
        <v>0</v>
      </c>
      <c r="CJ107">
        <v>0</v>
      </c>
      <c r="CK107">
        <v>1</v>
      </c>
      <c r="CL107" s="17">
        <v>1</v>
      </c>
      <c r="CM107">
        <v>0</v>
      </c>
      <c r="CN107">
        <v>110</v>
      </c>
      <c r="CO107">
        <v>0</v>
      </c>
      <c r="CP107">
        <v>1</v>
      </c>
      <c r="CQ107">
        <v>19</v>
      </c>
      <c r="CR107" s="33" t="s">
        <v>85</v>
      </c>
    </row>
    <row r="108" spans="1:96"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476</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s="17">
        <v>0</v>
      </c>
      <c r="BT108">
        <v>0</v>
      </c>
      <c r="BU108">
        <v>0</v>
      </c>
      <c r="BV108">
        <v>1</v>
      </c>
      <c r="BW108" s="17">
        <v>0</v>
      </c>
      <c r="BX108">
        <v>0</v>
      </c>
      <c r="BY108">
        <v>0</v>
      </c>
      <c r="BZ108" s="17">
        <v>0</v>
      </c>
      <c r="CA108">
        <v>1</v>
      </c>
      <c r="CB108">
        <v>1</v>
      </c>
      <c r="CC108">
        <v>0</v>
      </c>
      <c r="CD108">
        <v>0</v>
      </c>
      <c r="CE108">
        <v>0</v>
      </c>
      <c r="CF108">
        <v>0</v>
      </c>
      <c r="CG108">
        <v>1</v>
      </c>
      <c r="CH108">
        <v>0</v>
      </c>
      <c r="CI108">
        <v>0</v>
      </c>
      <c r="CJ108">
        <v>0</v>
      </c>
      <c r="CK108">
        <v>1</v>
      </c>
      <c r="CL108" s="17">
        <v>0</v>
      </c>
      <c r="CM108">
        <v>0</v>
      </c>
      <c r="CN108">
        <v>110</v>
      </c>
      <c r="CO108">
        <v>0</v>
      </c>
      <c r="CP108">
        <v>1</v>
      </c>
      <c r="CQ108">
        <v>19</v>
      </c>
      <c r="CR108" s="33" t="s">
        <v>85</v>
      </c>
    </row>
    <row r="109" spans="1:96"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476</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s="17">
        <v>0</v>
      </c>
      <c r="BT109">
        <v>0</v>
      </c>
      <c r="BU109">
        <v>0</v>
      </c>
      <c r="BV109">
        <v>1</v>
      </c>
      <c r="BW109" s="17">
        <v>0</v>
      </c>
      <c r="BX109">
        <v>0</v>
      </c>
      <c r="BY109">
        <v>0</v>
      </c>
      <c r="BZ109" s="17">
        <v>0</v>
      </c>
      <c r="CA109">
        <v>1</v>
      </c>
      <c r="CB109">
        <v>1</v>
      </c>
      <c r="CC109">
        <v>0</v>
      </c>
      <c r="CD109">
        <v>0</v>
      </c>
      <c r="CE109">
        <v>0</v>
      </c>
      <c r="CF109">
        <v>1</v>
      </c>
      <c r="CG109">
        <v>1</v>
      </c>
      <c r="CH109">
        <v>0</v>
      </c>
      <c r="CI109">
        <v>0</v>
      </c>
      <c r="CJ109">
        <v>0</v>
      </c>
      <c r="CK109">
        <v>1</v>
      </c>
      <c r="CL109" s="17">
        <v>0</v>
      </c>
      <c r="CM109">
        <v>0</v>
      </c>
      <c r="CN109">
        <v>110</v>
      </c>
      <c r="CO109">
        <v>0</v>
      </c>
      <c r="CP109">
        <v>1</v>
      </c>
      <c r="CQ109">
        <v>19</v>
      </c>
      <c r="CR109" s="33" t="s">
        <v>85</v>
      </c>
    </row>
    <row r="110" spans="1:96"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476</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1</v>
      </c>
      <c r="BQ110">
        <v>0</v>
      </c>
      <c r="BR110">
        <v>0</v>
      </c>
      <c r="BS110" s="17">
        <v>0</v>
      </c>
      <c r="BT110">
        <v>0</v>
      </c>
      <c r="BU110">
        <v>0</v>
      </c>
      <c r="BV110">
        <v>1</v>
      </c>
      <c r="BW110" s="17">
        <v>0</v>
      </c>
      <c r="BX110">
        <v>1</v>
      </c>
      <c r="BY110">
        <v>1</v>
      </c>
      <c r="BZ110" s="17">
        <v>1</v>
      </c>
      <c r="CA110">
        <v>1</v>
      </c>
      <c r="CB110">
        <v>1</v>
      </c>
      <c r="CC110">
        <v>0</v>
      </c>
      <c r="CD110">
        <v>0</v>
      </c>
      <c r="CE110">
        <v>0</v>
      </c>
      <c r="CF110">
        <v>0</v>
      </c>
      <c r="CG110">
        <v>1</v>
      </c>
      <c r="CH110">
        <v>0</v>
      </c>
      <c r="CI110">
        <v>0</v>
      </c>
      <c r="CJ110">
        <v>0</v>
      </c>
      <c r="CK110">
        <v>1</v>
      </c>
      <c r="CL110" s="17">
        <v>0</v>
      </c>
      <c r="CM110">
        <v>0</v>
      </c>
      <c r="CN110">
        <v>110</v>
      </c>
      <c r="CO110">
        <v>0</v>
      </c>
      <c r="CP110">
        <v>1</v>
      </c>
      <c r="CQ110">
        <v>19</v>
      </c>
      <c r="CR110" s="33" t="s">
        <v>85</v>
      </c>
    </row>
    <row r="111" spans="1:96"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476</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1</v>
      </c>
      <c r="BQ111">
        <v>0</v>
      </c>
      <c r="BR111">
        <v>0</v>
      </c>
      <c r="BS111" s="17">
        <v>0</v>
      </c>
      <c r="BT111">
        <v>0</v>
      </c>
      <c r="BU111">
        <v>0</v>
      </c>
      <c r="BV111">
        <v>1</v>
      </c>
      <c r="BW111" s="17">
        <v>0</v>
      </c>
      <c r="BX111">
        <v>1</v>
      </c>
      <c r="BY111">
        <v>1</v>
      </c>
      <c r="BZ111" s="17">
        <v>1</v>
      </c>
      <c r="CA111">
        <v>1</v>
      </c>
      <c r="CB111">
        <v>1</v>
      </c>
      <c r="CC111">
        <v>0</v>
      </c>
      <c r="CD111">
        <v>0</v>
      </c>
      <c r="CE111">
        <v>0</v>
      </c>
      <c r="CF111">
        <v>1</v>
      </c>
      <c r="CG111">
        <v>1</v>
      </c>
      <c r="CH111">
        <v>0</v>
      </c>
      <c r="CI111">
        <v>0</v>
      </c>
      <c r="CJ111">
        <v>0</v>
      </c>
      <c r="CK111">
        <v>1</v>
      </c>
      <c r="CL111" s="17">
        <v>0</v>
      </c>
      <c r="CM111">
        <v>0</v>
      </c>
      <c r="CN111">
        <v>110</v>
      </c>
      <c r="CO111">
        <v>0</v>
      </c>
      <c r="CP111">
        <v>1</v>
      </c>
      <c r="CQ111">
        <v>19</v>
      </c>
      <c r="CR111" s="33" t="s">
        <v>85</v>
      </c>
    </row>
    <row r="112" spans="1:96"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476</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s="17">
        <v>0</v>
      </c>
      <c r="BT112">
        <v>0</v>
      </c>
      <c r="BU112">
        <v>0</v>
      </c>
      <c r="BV112">
        <v>1</v>
      </c>
      <c r="BW112" s="17">
        <v>0</v>
      </c>
      <c r="BX112">
        <v>1</v>
      </c>
      <c r="BY112">
        <v>1</v>
      </c>
      <c r="BZ112" s="17">
        <v>1</v>
      </c>
      <c r="CA112">
        <v>1</v>
      </c>
      <c r="CB112">
        <v>1</v>
      </c>
      <c r="CC112">
        <v>0</v>
      </c>
      <c r="CD112">
        <v>0</v>
      </c>
      <c r="CE112">
        <v>0</v>
      </c>
      <c r="CF112">
        <v>0</v>
      </c>
      <c r="CG112">
        <v>1</v>
      </c>
      <c r="CH112">
        <v>0</v>
      </c>
      <c r="CI112">
        <v>0</v>
      </c>
      <c r="CJ112">
        <v>0</v>
      </c>
      <c r="CK112">
        <v>1</v>
      </c>
      <c r="CL112" s="17">
        <v>1</v>
      </c>
      <c r="CM112">
        <v>0</v>
      </c>
      <c r="CN112">
        <v>110</v>
      </c>
      <c r="CO112">
        <v>0</v>
      </c>
      <c r="CP112">
        <v>1</v>
      </c>
      <c r="CQ112">
        <v>19</v>
      </c>
      <c r="CR112" s="33" t="s">
        <v>85</v>
      </c>
    </row>
    <row r="113" spans="1:96"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476</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s="17">
        <v>0</v>
      </c>
      <c r="BT113">
        <v>0</v>
      </c>
      <c r="BU113">
        <v>0</v>
      </c>
      <c r="BV113">
        <v>1</v>
      </c>
      <c r="BW113" s="17">
        <v>0</v>
      </c>
      <c r="BX113">
        <v>1</v>
      </c>
      <c r="BY113">
        <v>1</v>
      </c>
      <c r="BZ113" s="17">
        <v>1</v>
      </c>
      <c r="CA113">
        <v>1</v>
      </c>
      <c r="CB113">
        <v>1</v>
      </c>
      <c r="CC113">
        <v>0</v>
      </c>
      <c r="CD113">
        <v>0</v>
      </c>
      <c r="CE113">
        <v>0</v>
      </c>
      <c r="CF113">
        <v>0</v>
      </c>
      <c r="CG113">
        <v>1</v>
      </c>
      <c r="CH113">
        <v>0</v>
      </c>
      <c r="CI113">
        <v>0</v>
      </c>
      <c r="CJ113">
        <v>0</v>
      </c>
      <c r="CK113">
        <v>1</v>
      </c>
      <c r="CL113" s="17">
        <v>1</v>
      </c>
      <c r="CM113">
        <v>0</v>
      </c>
      <c r="CN113">
        <v>110</v>
      </c>
      <c r="CO113">
        <v>0</v>
      </c>
      <c r="CP113">
        <v>1</v>
      </c>
      <c r="CQ113">
        <v>19</v>
      </c>
      <c r="CR113" s="33" t="s">
        <v>85</v>
      </c>
    </row>
    <row r="114" spans="1:96"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476</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64">
        <v>0</v>
      </c>
      <c r="BT114" s="50">
        <v>0</v>
      </c>
      <c r="BU114" s="50">
        <v>0</v>
      </c>
      <c r="BV114" s="50">
        <v>1</v>
      </c>
      <c r="BW114" s="64">
        <v>0</v>
      </c>
      <c r="BX114" s="50">
        <v>1</v>
      </c>
      <c r="BY114" s="50">
        <v>1</v>
      </c>
      <c r="BZ114" s="64">
        <v>1</v>
      </c>
      <c r="CA114" s="50">
        <v>1</v>
      </c>
      <c r="CB114" s="50">
        <v>1</v>
      </c>
      <c r="CC114" s="50">
        <v>0</v>
      </c>
      <c r="CD114" s="50">
        <v>0</v>
      </c>
      <c r="CE114" s="50">
        <v>0</v>
      </c>
      <c r="CF114" s="50">
        <v>0</v>
      </c>
      <c r="CG114" s="50">
        <v>1</v>
      </c>
      <c r="CH114">
        <v>0</v>
      </c>
      <c r="CI114" s="50">
        <v>0</v>
      </c>
      <c r="CJ114" s="50">
        <v>0</v>
      </c>
      <c r="CK114" s="50">
        <v>1</v>
      </c>
      <c r="CL114" s="64">
        <v>1</v>
      </c>
      <c r="CM114">
        <v>0</v>
      </c>
      <c r="CN114">
        <v>110</v>
      </c>
      <c r="CO114">
        <v>0</v>
      </c>
      <c r="CP114">
        <v>1</v>
      </c>
      <c r="CQ114">
        <v>19</v>
      </c>
      <c r="CR114" s="33" t="s">
        <v>85</v>
      </c>
    </row>
    <row r="115" spans="1:96"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s="17">
        <v>0</v>
      </c>
      <c r="BT115">
        <v>0</v>
      </c>
      <c r="BU115">
        <v>0</v>
      </c>
      <c r="BV115">
        <v>0</v>
      </c>
      <c r="BW115" s="17">
        <v>0</v>
      </c>
      <c r="BX115">
        <v>1</v>
      </c>
      <c r="BY115">
        <v>0</v>
      </c>
      <c r="BZ115" s="17">
        <v>0</v>
      </c>
      <c r="CA115">
        <v>1</v>
      </c>
      <c r="CB115">
        <v>1</v>
      </c>
      <c r="CC115">
        <v>0</v>
      </c>
      <c r="CD115">
        <v>0</v>
      </c>
      <c r="CE115">
        <v>1</v>
      </c>
      <c r="CF115">
        <v>0</v>
      </c>
      <c r="CG115">
        <v>1</v>
      </c>
      <c r="CH115">
        <v>1</v>
      </c>
      <c r="CI115">
        <v>0</v>
      </c>
      <c r="CJ115">
        <v>0</v>
      </c>
      <c r="CK115">
        <v>1</v>
      </c>
      <c r="CL115" s="17">
        <v>1</v>
      </c>
      <c r="CM115">
        <v>5.0000000000000001E-3</v>
      </c>
      <c r="CN115">
        <v>12</v>
      </c>
      <c r="CO115">
        <v>1</v>
      </c>
      <c r="CP115">
        <v>0</v>
      </c>
      <c r="CQ115">
        <v>40</v>
      </c>
      <c r="CR115" s="33" t="s">
        <v>85</v>
      </c>
    </row>
    <row r="116" spans="1:96"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s="17">
        <v>1</v>
      </c>
      <c r="BT116">
        <v>0</v>
      </c>
      <c r="BU116">
        <v>1</v>
      </c>
      <c r="BV116">
        <v>0</v>
      </c>
      <c r="BW116" s="17">
        <v>0</v>
      </c>
      <c r="BX116">
        <v>1</v>
      </c>
      <c r="BY116">
        <v>0</v>
      </c>
      <c r="BZ116" s="17">
        <v>0</v>
      </c>
      <c r="CA116">
        <v>1</v>
      </c>
      <c r="CB116">
        <v>1</v>
      </c>
      <c r="CC116">
        <v>0</v>
      </c>
      <c r="CD116">
        <v>0</v>
      </c>
      <c r="CE116">
        <v>1</v>
      </c>
      <c r="CF116">
        <v>0</v>
      </c>
      <c r="CG116">
        <v>1</v>
      </c>
      <c r="CH116">
        <v>1</v>
      </c>
      <c r="CI116">
        <v>0</v>
      </c>
      <c r="CJ116">
        <v>0</v>
      </c>
      <c r="CK116">
        <v>1</v>
      </c>
      <c r="CL116" s="17">
        <v>1</v>
      </c>
      <c r="CM116">
        <v>5.0000000000000001E-3</v>
      </c>
      <c r="CN116">
        <v>12</v>
      </c>
      <c r="CO116">
        <v>1</v>
      </c>
      <c r="CP116">
        <v>0</v>
      </c>
      <c r="CQ116">
        <v>40</v>
      </c>
      <c r="CR116" s="33" t="s">
        <v>85</v>
      </c>
    </row>
    <row r="117" spans="1:96"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s="17">
        <v>1</v>
      </c>
      <c r="BT117">
        <v>0</v>
      </c>
      <c r="BU117">
        <v>1</v>
      </c>
      <c r="BV117">
        <v>0</v>
      </c>
      <c r="BW117" s="17">
        <v>0</v>
      </c>
      <c r="BX117">
        <v>1</v>
      </c>
      <c r="BY117">
        <v>0</v>
      </c>
      <c r="BZ117" s="17">
        <v>0</v>
      </c>
      <c r="CA117">
        <v>1</v>
      </c>
      <c r="CB117">
        <v>1</v>
      </c>
      <c r="CC117">
        <v>0</v>
      </c>
      <c r="CD117">
        <v>0</v>
      </c>
      <c r="CE117">
        <v>1</v>
      </c>
      <c r="CF117">
        <v>0</v>
      </c>
      <c r="CG117">
        <v>1</v>
      </c>
      <c r="CH117">
        <v>1</v>
      </c>
      <c r="CI117">
        <v>0</v>
      </c>
      <c r="CJ117">
        <v>0</v>
      </c>
      <c r="CK117">
        <v>1</v>
      </c>
      <c r="CL117" s="17">
        <v>1</v>
      </c>
      <c r="CM117">
        <v>5.0000000000000001E-3</v>
      </c>
      <c r="CN117">
        <v>12</v>
      </c>
      <c r="CO117">
        <v>1</v>
      </c>
      <c r="CP117">
        <v>0</v>
      </c>
      <c r="CQ117">
        <v>40</v>
      </c>
      <c r="CR117" s="33" t="s">
        <v>85</v>
      </c>
    </row>
    <row r="118" spans="1:96"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s="17">
        <v>1</v>
      </c>
      <c r="BT118">
        <v>0</v>
      </c>
      <c r="BU118">
        <v>1</v>
      </c>
      <c r="BV118">
        <v>0</v>
      </c>
      <c r="BW118" s="17">
        <v>0</v>
      </c>
      <c r="BX118">
        <v>1</v>
      </c>
      <c r="BY118">
        <v>0</v>
      </c>
      <c r="BZ118" s="17">
        <v>0</v>
      </c>
      <c r="CA118">
        <v>1</v>
      </c>
      <c r="CB118">
        <v>1</v>
      </c>
      <c r="CC118">
        <v>0</v>
      </c>
      <c r="CD118">
        <v>0</v>
      </c>
      <c r="CE118">
        <v>1</v>
      </c>
      <c r="CF118">
        <v>0</v>
      </c>
      <c r="CG118">
        <v>1</v>
      </c>
      <c r="CH118">
        <v>1</v>
      </c>
      <c r="CI118">
        <v>0</v>
      </c>
      <c r="CJ118">
        <v>0</v>
      </c>
      <c r="CK118">
        <v>1</v>
      </c>
      <c r="CL118" s="17">
        <v>1</v>
      </c>
      <c r="CM118">
        <v>5.0000000000000001E-3</v>
      </c>
      <c r="CN118">
        <v>12</v>
      </c>
      <c r="CO118">
        <v>1</v>
      </c>
      <c r="CP118">
        <v>0</v>
      </c>
      <c r="CQ118">
        <v>40</v>
      </c>
      <c r="CR118" s="33" t="s">
        <v>85</v>
      </c>
    </row>
    <row r="119" spans="1:96"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s="17">
        <v>1</v>
      </c>
      <c r="BT119">
        <v>0</v>
      </c>
      <c r="BU119">
        <v>1</v>
      </c>
      <c r="BV119">
        <v>0</v>
      </c>
      <c r="BW119" s="17">
        <v>0</v>
      </c>
      <c r="BX119">
        <v>1</v>
      </c>
      <c r="BY119">
        <v>0</v>
      </c>
      <c r="BZ119" s="17">
        <v>0</v>
      </c>
      <c r="CA119">
        <v>1</v>
      </c>
      <c r="CB119">
        <v>1</v>
      </c>
      <c r="CC119">
        <v>0</v>
      </c>
      <c r="CD119">
        <v>0</v>
      </c>
      <c r="CE119">
        <v>1</v>
      </c>
      <c r="CF119">
        <v>0</v>
      </c>
      <c r="CG119">
        <v>1</v>
      </c>
      <c r="CH119">
        <v>1</v>
      </c>
      <c r="CI119">
        <v>0</v>
      </c>
      <c r="CJ119">
        <v>0</v>
      </c>
      <c r="CK119">
        <v>1</v>
      </c>
      <c r="CL119" s="17">
        <v>1</v>
      </c>
      <c r="CM119">
        <v>5.0000000000000001E-3</v>
      </c>
      <c r="CN119">
        <v>12</v>
      </c>
      <c r="CO119">
        <v>1</v>
      </c>
      <c r="CP119">
        <v>0</v>
      </c>
      <c r="CQ119">
        <v>40</v>
      </c>
      <c r="CR119" s="33" t="s">
        <v>85</v>
      </c>
    </row>
    <row r="120" spans="1:96"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64">
        <v>1</v>
      </c>
      <c r="BT120" s="50">
        <v>0</v>
      </c>
      <c r="BU120" s="50">
        <v>1</v>
      </c>
      <c r="BV120" s="50">
        <v>0</v>
      </c>
      <c r="BW120" s="64">
        <v>0</v>
      </c>
      <c r="BX120" s="50">
        <v>1</v>
      </c>
      <c r="BY120" s="50">
        <v>0</v>
      </c>
      <c r="BZ120" s="64">
        <v>0</v>
      </c>
      <c r="CA120" s="50">
        <v>1</v>
      </c>
      <c r="CB120" s="50">
        <v>1</v>
      </c>
      <c r="CC120" s="50">
        <v>0</v>
      </c>
      <c r="CD120" s="50">
        <v>0</v>
      </c>
      <c r="CE120" s="50">
        <v>1</v>
      </c>
      <c r="CF120" s="50">
        <v>0</v>
      </c>
      <c r="CG120" s="50">
        <v>1</v>
      </c>
      <c r="CH120">
        <v>1</v>
      </c>
      <c r="CI120" s="50">
        <v>0</v>
      </c>
      <c r="CJ120" s="50">
        <v>0</v>
      </c>
      <c r="CK120" s="50">
        <v>1</v>
      </c>
      <c r="CL120" s="64">
        <v>1</v>
      </c>
      <c r="CM120">
        <v>5.0000000000000001E-3</v>
      </c>
      <c r="CN120">
        <v>12</v>
      </c>
      <c r="CO120">
        <v>1</v>
      </c>
      <c r="CP120">
        <v>0</v>
      </c>
      <c r="CQ120">
        <v>40</v>
      </c>
      <c r="CR120" s="33" t="s">
        <v>85</v>
      </c>
    </row>
    <row r="121" spans="1:96"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s="17">
        <v>0</v>
      </c>
      <c r="BT121">
        <v>0</v>
      </c>
      <c r="BU121">
        <v>0</v>
      </c>
      <c r="BV121">
        <v>1</v>
      </c>
      <c r="BW121" s="17">
        <v>0</v>
      </c>
      <c r="BX121">
        <v>0</v>
      </c>
      <c r="BY121">
        <v>0</v>
      </c>
      <c r="BZ121" s="17">
        <v>0</v>
      </c>
      <c r="CA121">
        <v>1</v>
      </c>
      <c r="CB121">
        <v>1</v>
      </c>
      <c r="CC121">
        <v>1</v>
      </c>
      <c r="CD121">
        <v>1</v>
      </c>
      <c r="CE121">
        <v>0</v>
      </c>
      <c r="CF121">
        <v>0</v>
      </c>
      <c r="CG121">
        <v>1</v>
      </c>
      <c r="CH121">
        <v>1</v>
      </c>
      <c r="CI121">
        <v>0</v>
      </c>
      <c r="CJ121">
        <v>0</v>
      </c>
      <c r="CK121">
        <v>1</v>
      </c>
      <c r="CL121" s="17">
        <v>0</v>
      </c>
      <c r="CM121">
        <v>1.7999999999999999E-2</v>
      </c>
      <c r="CN121">
        <v>23</v>
      </c>
      <c r="CO121">
        <v>1</v>
      </c>
      <c r="CP121">
        <v>0</v>
      </c>
      <c r="CQ121">
        <v>36</v>
      </c>
      <c r="CR121" s="33" t="s">
        <v>85</v>
      </c>
    </row>
    <row r="122" spans="1:96"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s="17">
        <v>0</v>
      </c>
      <c r="BT122">
        <v>0</v>
      </c>
      <c r="BU122">
        <v>0</v>
      </c>
      <c r="BV122">
        <v>1</v>
      </c>
      <c r="BW122" s="17">
        <v>0</v>
      </c>
      <c r="BX122">
        <v>0</v>
      </c>
      <c r="BY122">
        <v>0</v>
      </c>
      <c r="BZ122" s="17">
        <v>0</v>
      </c>
      <c r="CA122">
        <v>1</v>
      </c>
      <c r="CB122">
        <v>1</v>
      </c>
      <c r="CC122">
        <v>1</v>
      </c>
      <c r="CD122">
        <v>1</v>
      </c>
      <c r="CE122">
        <v>0</v>
      </c>
      <c r="CF122">
        <v>0</v>
      </c>
      <c r="CG122">
        <v>1</v>
      </c>
      <c r="CH122">
        <v>1</v>
      </c>
      <c r="CI122">
        <v>0</v>
      </c>
      <c r="CJ122">
        <v>0</v>
      </c>
      <c r="CK122">
        <v>1</v>
      </c>
      <c r="CL122" s="17">
        <v>0</v>
      </c>
      <c r="CM122">
        <v>1.7999999999999999E-2</v>
      </c>
      <c r="CN122">
        <v>23</v>
      </c>
      <c r="CO122">
        <v>1</v>
      </c>
      <c r="CP122">
        <v>0</v>
      </c>
      <c r="CQ122">
        <v>36</v>
      </c>
      <c r="CR122" s="33" t="s">
        <v>85</v>
      </c>
    </row>
    <row r="123" spans="1:96"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s="17">
        <v>0</v>
      </c>
      <c r="BT123">
        <v>0</v>
      </c>
      <c r="BU123">
        <v>0</v>
      </c>
      <c r="BV123">
        <v>1</v>
      </c>
      <c r="BW123" s="17">
        <v>0</v>
      </c>
      <c r="BX123">
        <v>0</v>
      </c>
      <c r="BY123">
        <v>0</v>
      </c>
      <c r="BZ123" s="17">
        <v>0</v>
      </c>
      <c r="CA123">
        <v>1</v>
      </c>
      <c r="CB123">
        <v>1</v>
      </c>
      <c r="CC123">
        <v>1</v>
      </c>
      <c r="CD123">
        <v>1</v>
      </c>
      <c r="CE123">
        <v>0</v>
      </c>
      <c r="CF123">
        <v>0</v>
      </c>
      <c r="CG123">
        <v>1</v>
      </c>
      <c r="CH123">
        <v>1</v>
      </c>
      <c r="CI123">
        <v>0</v>
      </c>
      <c r="CJ123">
        <v>0</v>
      </c>
      <c r="CK123">
        <v>1</v>
      </c>
      <c r="CL123" s="17">
        <v>0</v>
      </c>
      <c r="CM123">
        <v>1.7999999999999999E-2</v>
      </c>
      <c r="CN123">
        <v>23</v>
      </c>
      <c r="CO123">
        <v>1</v>
      </c>
      <c r="CP123">
        <v>0</v>
      </c>
      <c r="CQ123">
        <v>36</v>
      </c>
      <c r="CR123" s="33" t="s">
        <v>85</v>
      </c>
    </row>
    <row r="124" spans="1:96"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s="17">
        <v>1</v>
      </c>
      <c r="BT124">
        <v>0</v>
      </c>
      <c r="BU124">
        <v>1</v>
      </c>
      <c r="BV124">
        <v>0</v>
      </c>
      <c r="BW124" s="17">
        <v>0</v>
      </c>
      <c r="BX124">
        <v>0</v>
      </c>
      <c r="BY124">
        <v>0</v>
      </c>
      <c r="BZ124" s="17">
        <v>1</v>
      </c>
      <c r="CA124">
        <v>1</v>
      </c>
      <c r="CB124">
        <v>1</v>
      </c>
      <c r="CC124">
        <v>1</v>
      </c>
      <c r="CD124">
        <v>1</v>
      </c>
      <c r="CE124">
        <v>0</v>
      </c>
      <c r="CF124">
        <v>0</v>
      </c>
      <c r="CG124">
        <v>1</v>
      </c>
      <c r="CH124">
        <v>1</v>
      </c>
      <c r="CI124">
        <v>0</v>
      </c>
      <c r="CJ124">
        <v>0</v>
      </c>
      <c r="CK124">
        <v>1</v>
      </c>
      <c r="CL124" s="17">
        <v>0</v>
      </c>
      <c r="CM124">
        <v>1.7999999999999999E-2</v>
      </c>
      <c r="CN124">
        <v>23</v>
      </c>
      <c r="CO124">
        <v>1</v>
      </c>
      <c r="CP124">
        <v>0</v>
      </c>
      <c r="CQ124">
        <v>36</v>
      </c>
      <c r="CR124" s="33" t="s">
        <v>85</v>
      </c>
    </row>
    <row r="125" spans="1:96"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s="17">
        <v>1</v>
      </c>
      <c r="BT125">
        <v>0</v>
      </c>
      <c r="BU125">
        <v>1</v>
      </c>
      <c r="BV125">
        <v>0</v>
      </c>
      <c r="BW125" s="17">
        <v>0</v>
      </c>
      <c r="BX125">
        <v>0</v>
      </c>
      <c r="BY125">
        <v>0</v>
      </c>
      <c r="BZ125" s="17">
        <v>1</v>
      </c>
      <c r="CA125">
        <v>1</v>
      </c>
      <c r="CB125">
        <v>1</v>
      </c>
      <c r="CC125">
        <v>1</v>
      </c>
      <c r="CD125">
        <v>1</v>
      </c>
      <c r="CE125">
        <v>0</v>
      </c>
      <c r="CF125">
        <v>0</v>
      </c>
      <c r="CG125">
        <v>1</v>
      </c>
      <c r="CH125">
        <v>1</v>
      </c>
      <c r="CI125">
        <v>0</v>
      </c>
      <c r="CJ125">
        <v>0</v>
      </c>
      <c r="CK125">
        <v>1</v>
      </c>
      <c r="CL125" s="17">
        <v>0</v>
      </c>
      <c r="CM125">
        <v>1.7999999999999999E-2</v>
      </c>
      <c r="CN125">
        <v>23</v>
      </c>
      <c r="CO125">
        <v>1</v>
      </c>
      <c r="CP125">
        <v>0</v>
      </c>
      <c r="CQ125">
        <v>36</v>
      </c>
      <c r="CR125" s="33" t="s">
        <v>85</v>
      </c>
    </row>
    <row r="126" spans="1:96"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s="17">
        <v>1</v>
      </c>
      <c r="BT126">
        <v>0</v>
      </c>
      <c r="BU126">
        <v>1</v>
      </c>
      <c r="BV126">
        <v>0</v>
      </c>
      <c r="BW126" s="17">
        <v>0</v>
      </c>
      <c r="BX126">
        <v>0</v>
      </c>
      <c r="BY126">
        <v>0</v>
      </c>
      <c r="BZ126" s="17">
        <v>1</v>
      </c>
      <c r="CA126">
        <v>1</v>
      </c>
      <c r="CB126">
        <v>1</v>
      </c>
      <c r="CC126">
        <v>1</v>
      </c>
      <c r="CD126">
        <v>1</v>
      </c>
      <c r="CE126">
        <v>0</v>
      </c>
      <c r="CF126">
        <v>0</v>
      </c>
      <c r="CG126">
        <v>1</v>
      </c>
      <c r="CH126">
        <v>1</v>
      </c>
      <c r="CI126">
        <v>0</v>
      </c>
      <c r="CJ126">
        <v>0</v>
      </c>
      <c r="CK126">
        <v>1</v>
      </c>
      <c r="CL126" s="17">
        <v>0</v>
      </c>
      <c r="CM126">
        <v>1.7999999999999999E-2</v>
      </c>
      <c r="CN126">
        <v>23</v>
      </c>
      <c r="CO126">
        <v>1</v>
      </c>
      <c r="CP126">
        <v>0</v>
      </c>
      <c r="CQ126">
        <v>36</v>
      </c>
      <c r="CR126" s="33" t="s">
        <v>85</v>
      </c>
    </row>
    <row r="127" spans="1:96"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s="17">
        <v>1</v>
      </c>
      <c r="BT127">
        <v>0</v>
      </c>
      <c r="BU127">
        <v>1</v>
      </c>
      <c r="BV127">
        <v>0</v>
      </c>
      <c r="BW127" s="17">
        <v>0</v>
      </c>
      <c r="BX127">
        <v>0</v>
      </c>
      <c r="BY127">
        <v>0</v>
      </c>
      <c r="BZ127" s="17">
        <v>1</v>
      </c>
      <c r="CA127">
        <v>1</v>
      </c>
      <c r="CB127">
        <v>1</v>
      </c>
      <c r="CC127">
        <v>1</v>
      </c>
      <c r="CD127">
        <v>1</v>
      </c>
      <c r="CE127">
        <v>0</v>
      </c>
      <c r="CF127">
        <v>0</v>
      </c>
      <c r="CG127">
        <v>1</v>
      </c>
      <c r="CH127">
        <v>1</v>
      </c>
      <c r="CI127">
        <v>0</v>
      </c>
      <c r="CJ127">
        <v>0</v>
      </c>
      <c r="CK127">
        <v>1</v>
      </c>
      <c r="CL127" s="17">
        <v>1</v>
      </c>
      <c r="CM127">
        <v>1.7999999999999999E-2</v>
      </c>
      <c r="CN127">
        <v>23</v>
      </c>
      <c r="CO127">
        <v>1</v>
      </c>
      <c r="CP127">
        <v>0</v>
      </c>
      <c r="CQ127">
        <v>36</v>
      </c>
      <c r="CR127" s="33" t="s">
        <v>85</v>
      </c>
    </row>
    <row r="128" spans="1:96"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s="17">
        <v>1</v>
      </c>
      <c r="BT128">
        <v>0</v>
      </c>
      <c r="BU128">
        <v>1</v>
      </c>
      <c r="BV128">
        <v>0</v>
      </c>
      <c r="BW128" s="17">
        <v>0</v>
      </c>
      <c r="BX128">
        <v>0</v>
      </c>
      <c r="BY128">
        <v>0</v>
      </c>
      <c r="BZ128" s="17">
        <v>1</v>
      </c>
      <c r="CA128">
        <v>1</v>
      </c>
      <c r="CB128">
        <v>1</v>
      </c>
      <c r="CC128">
        <v>1</v>
      </c>
      <c r="CD128">
        <v>1</v>
      </c>
      <c r="CE128">
        <v>0</v>
      </c>
      <c r="CF128">
        <v>0</v>
      </c>
      <c r="CG128">
        <v>1</v>
      </c>
      <c r="CH128">
        <v>1</v>
      </c>
      <c r="CI128">
        <v>0</v>
      </c>
      <c r="CJ128">
        <v>0</v>
      </c>
      <c r="CK128">
        <v>1</v>
      </c>
      <c r="CL128" s="17">
        <v>1</v>
      </c>
      <c r="CM128">
        <v>1.7999999999999999E-2</v>
      </c>
      <c r="CN128">
        <v>23</v>
      </c>
      <c r="CO128">
        <v>1</v>
      </c>
      <c r="CP128">
        <v>0</v>
      </c>
      <c r="CQ128">
        <v>36</v>
      </c>
      <c r="CR128" s="33" t="s">
        <v>85</v>
      </c>
    </row>
    <row r="129" spans="1:96"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s="17">
        <v>1</v>
      </c>
      <c r="BT129">
        <v>0</v>
      </c>
      <c r="BU129">
        <v>1</v>
      </c>
      <c r="BV129">
        <v>0</v>
      </c>
      <c r="BW129" s="17">
        <v>0</v>
      </c>
      <c r="BX129">
        <v>0</v>
      </c>
      <c r="BY129">
        <v>0</v>
      </c>
      <c r="BZ129" s="17">
        <v>1</v>
      </c>
      <c r="CA129">
        <v>1</v>
      </c>
      <c r="CB129">
        <v>1</v>
      </c>
      <c r="CC129">
        <v>1</v>
      </c>
      <c r="CD129">
        <v>1</v>
      </c>
      <c r="CE129">
        <v>0</v>
      </c>
      <c r="CF129">
        <v>0</v>
      </c>
      <c r="CG129">
        <v>1</v>
      </c>
      <c r="CH129">
        <v>1</v>
      </c>
      <c r="CI129">
        <v>0</v>
      </c>
      <c r="CJ129">
        <v>0</v>
      </c>
      <c r="CK129">
        <v>1</v>
      </c>
      <c r="CL129" s="17">
        <v>1</v>
      </c>
      <c r="CM129">
        <v>1.7999999999999999E-2</v>
      </c>
      <c r="CN129">
        <v>23</v>
      </c>
      <c r="CO129">
        <v>1</v>
      </c>
      <c r="CP129">
        <v>0</v>
      </c>
      <c r="CQ129">
        <v>36</v>
      </c>
      <c r="CR129" s="33" t="s">
        <v>85</v>
      </c>
    </row>
    <row r="130" spans="1:96"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s="17">
        <v>1</v>
      </c>
      <c r="BT130">
        <v>0</v>
      </c>
      <c r="BU130">
        <v>1</v>
      </c>
      <c r="BV130">
        <v>0</v>
      </c>
      <c r="BW130" s="17">
        <v>0</v>
      </c>
      <c r="BX130">
        <v>1</v>
      </c>
      <c r="BY130">
        <v>0</v>
      </c>
      <c r="BZ130" s="17">
        <v>0</v>
      </c>
      <c r="CA130">
        <v>1</v>
      </c>
      <c r="CB130">
        <v>1</v>
      </c>
      <c r="CC130">
        <v>1</v>
      </c>
      <c r="CD130">
        <v>1</v>
      </c>
      <c r="CE130">
        <v>0</v>
      </c>
      <c r="CF130">
        <v>0</v>
      </c>
      <c r="CG130">
        <v>1</v>
      </c>
      <c r="CH130">
        <v>1</v>
      </c>
      <c r="CI130">
        <v>0</v>
      </c>
      <c r="CJ130">
        <v>0</v>
      </c>
      <c r="CK130">
        <v>1</v>
      </c>
      <c r="CL130" s="17">
        <v>0</v>
      </c>
      <c r="CM130">
        <v>1.7999999999999999E-2</v>
      </c>
      <c r="CN130">
        <v>23</v>
      </c>
      <c r="CO130">
        <v>1</v>
      </c>
      <c r="CP130">
        <v>0</v>
      </c>
      <c r="CQ130">
        <v>36</v>
      </c>
      <c r="CR130" s="33" t="s">
        <v>85</v>
      </c>
    </row>
    <row r="131" spans="1:96"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s="17">
        <v>1</v>
      </c>
      <c r="BT131">
        <v>0</v>
      </c>
      <c r="BU131">
        <v>1</v>
      </c>
      <c r="BV131">
        <v>0</v>
      </c>
      <c r="BW131" s="17">
        <v>0</v>
      </c>
      <c r="BX131">
        <v>1</v>
      </c>
      <c r="BY131">
        <v>0</v>
      </c>
      <c r="BZ131" s="17">
        <v>0</v>
      </c>
      <c r="CA131">
        <v>1</v>
      </c>
      <c r="CB131">
        <v>1</v>
      </c>
      <c r="CC131">
        <v>1</v>
      </c>
      <c r="CD131">
        <v>1</v>
      </c>
      <c r="CE131">
        <v>0</v>
      </c>
      <c r="CF131">
        <v>0</v>
      </c>
      <c r="CG131">
        <v>1</v>
      </c>
      <c r="CH131">
        <v>1</v>
      </c>
      <c r="CI131">
        <v>0</v>
      </c>
      <c r="CJ131">
        <v>0</v>
      </c>
      <c r="CK131">
        <v>1</v>
      </c>
      <c r="CL131" s="17">
        <v>0</v>
      </c>
      <c r="CM131">
        <v>1.7999999999999999E-2</v>
      </c>
      <c r="CN131">
        <v>23</v>
      </c>
      <c r="CO131">
        <v>1</v>
      </c>
      <c r="CP131">
        <v>0</v>
      </c>
      <c r="CQ131">
        <v>36</v>
      </c>
      <c r="CR131" s="33" t="s">
        <v>85</v>
      </c>
    </row>
    <row r="132" spans="1:96"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s="17">
        <v>1</v>
      </c>
      <c r="BT132">
        <v>0</v>
      </c>
      <c r="BU132">
        <v>1</v>
      </c>
      <c r="BV132">
        <v>0</v>
      </c>
      <c r="BW132" s="17">
        <v>0</v>
      </c>
      <c r="BX132">
        <v>1</v>
      </c>
      <c r="BY132">
        <v>0</v>
      </c>
      <c r="BZ132" s="17">
        <v>0</v>
      </c>
      <c r="CA132">
        <v>1</v>
      </c>
      <c r="CB132">
        <v>1</v>
      </c>
      <c r="CC132">
        <v>1</v>
      </c>
      <c r="CD132">
        <v>1</v>
      </c>
      <c r="CE132">
        <v>0</v>
      </c>
      <c r="CF132">
        <v>0</v>
      </c>
      <c r="CG132">
        <v>1</v>
      </c>
      <c r="CH132">
        <v>1</v>
      </c>
      <c r="CI132">
        <v>0</v>
      </c>
      <c r="CJ132">
        <v>0</v>
      </c>
      <c r="CK132">
        <v>1</v>
      </c>
      <c r="CL132" s="17">
        <v>0</v>
      </c>
      <c r="CM132">
        <v>1.7999999999999999E-2</v>
      </c>
      <c r="CN132">
        <v>23</v>
      </c>
      <c r="CO132">
        <v>1</v>
      </c>
      <c r="CP132">
        <v>0</v>
      </c>
      <c r="CQ132">
        <v>36</v>
      </c>
      <c r="CR132" s="33" t="s">
        <v>85</v>
      </c>
    </row>
    <row r="133" spans="1:96"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s="17">
        <v>1</v>
      </c>
      <c r="BT133">
        <v>0</v>
      </c>
      <c r="BU133">
        <v>1</v>
      </c>
      <c r="BV133">
        <v>0</v>
      </c>
      <c r="BW133" s="17">
        <v>0</v>
      </c>
      <c r="BX133">
        <v>0</v>
      </c>
      <c r="BY133">
        <v>0</v>
      </c>
      <c r="BZ133" s="17">
        <v>1</v>
      </c>
      <c r="CA133">
        <v>1</v>
      </c>
      <c r="CB133">
        <v>1</v>
      </c>
      <c r="CC133">
        <v>1</v>
      </c>
      <c r="CD133">
        <v>1</v>
      </c>
      <c r="CE133">
        <v>0</v>
      </c>
      <c r="CF133">
        <v>0</v>
      </c>
      <c r="CG133">
        <v>1</v>
      </c>
      <c r="CH133">
        <v>1</v>
      </c>
      <c r="CI133">
        <v>0</v>
      </c>
      <c r="CJ133">
        <v>0</v>
      </c>
      <c r="CK133">
        <v>1</v>
      </c>
      <c r="CL133" s="17">
        <v>0</v>
      </c>
      <c r="CM133">
        <v>1.7999999999999999E-2</v>
      </c>
      <c r="CN133">
        <v>23</v>
      </c>
      <c r="CO133">
        <v>1</v>
      </c>
      <c r="CP133">
        <v>0</v>
      </c>
      <c r="CQ133">
        <v>36</v>
      </c>
      <c r="CR133" s="33" t="s">
        <v>85</v>
      </c>
    </row>
    <row r="134" spans="1:96"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s="17">
        <v>1</v>
      </c>
      <c r="BT134">
        <v>0</v>
      </c>
      <c r="BU134">
        <v>1</v>
      </c>
      <c r="BV134">
        <v>0</v>
      </c>
      <c r="BW134" s="17">
        <v>0</v>
      </c>
      <c r="BX134">
        <v>0</v>
      </c>
      <c r="BY134">
        <v>0</v>
      </c>
      <c r="BZ134" s="17">
        <v>1</v>
      </c>
      <c r="CA134">
        <v>1</v>
      </c>
      <c r="CB134">
        <v>1</v>
      </c>
      <c r="CC134">
        <v>1</v>
      </c>
      <c r="CD134">
        <v>1</v>
      </c>
      <c r="CE134">
        <v>0</v>
      </c>
      <c r="CF134">
        <v>0</v>
      </c>
      <c r="CG134">
        <v>1</v>
      </c>
      <c r="CH134">
        <v>1</v>
      </c>
      <c r="CI134">
        <v>0</v>
      </c>
      <c r="CJ134">
        <v>0</v>
      </c>
      <c r="CK134">
        <v>1</v>
      </c>
      <c r="CL134" s="17">
        <v>0</v>
      </c>
      <c r="CM134">
        <v>1.7999999999999999E-2</v>
      </c>
      <c r="CN134">
        <v>23</v>
      </c>
      <c r="CO134">
        <v>1</v>
      </c>
      <c r="CP134">
        <v>0</v>
      </c>
      <c r="CQ134">
        <v>36</v>
      </c>
      <c r="CR134" s="33" t="s">
        <v>85</v>
      </c>
    </row>
    <row r="135" spans="1:96"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64">
        <v>1</v>
      </c>
      <c r="BT135" s="50">
        <v>0</v>
      </c>
      <c r="BU135" s="50">
        <v>1</v>
      </c>
      <c r="BV135" s="50">
        <v>0</v>
      </c>
      <c r="BW135" s="64">
        <v>0</v>
      </c>
      <c r="BX135" s="50">
        <v>0</v>
      </c>
      <c r="BY135" s="50">
        <v>0</v>
      </c>
      <c r="BZ135" s="64">
        <v>1</v>
      </c>
      <c r="CA135" s="50">
        <v>1</v>
      </c>
      <c r="CB135" s="50">
        <v>1</v>
      </c>
      <c r="CC135" s="50">
        <v>1</v>
      </c>
      <c r="CD135" s="50">
        <v>1</v>
      </c>
      <c r="CE135" s="50">
        <v>0</v>
      </c>
      <c r="CF135" s="50">
        <v>0</v>
      </c>
      <c r="CG135" s="50">
        <v>1</v>
      </c>
      <c r="CH135">
        <v>1</v>
      </c>
      <c r="CI135" s="50">
        <v>0</v>
      </c>
      <c r="CJ135" s="50">
        <v>0</v>
      </c>
      <c r="CK135" s="50">
        <v>1</v>
      </c>
      <c r="CL135" s="64">
        <v>0</v>
      </c>
      <c r="CM135">
        <v>1.7999999999999999E-2</v>
      </c>
      <c r="CN135">
        <v>23</v>
      </c>
      <c r="CO135">
        <v>1</v>
      </c>
      <c r="CP135">
        <v>0</v>
      </c>
      <c r="CQ135">
        <v>36</v>
      </c>
      <c r="CR135" s="33" t="s">
        <v>85</v>
      </c>
    </row>
    <row r="136" spans="1:96"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s="17">
        <v>0</v>
      </c>
      <c r="BT136">
        <v>0</v>
      </c>
      <c r="BU136">
        <v>0</v>
      </c>
      <c r="BV136">
        <v>1</v>
      </c>
      <c r="BW136" s="17">
        <v>0</v>
      </c>
      <c r="BX136">
        <v>0</v>
      </c>
      <c r="BY136">
        <v>0</v>
      </c>
      <c r="BZ136" s="17">
        <v>0</v>
      </c>
      <c r="CA136">
        <v>0</v>
      </c>
      <c r="CB136">
        <v>0</v>
      </c>
      <c r="CC136">
        <v>0</v>
      </c>
      <c r="CD136">
        <v>1</v>
      </c>
      <c r="CE136">
        <v>0</v>
      </c>
      <c r="CF136">
        <v>0</v>
      </c>
      <c r="CG136">
        <v>1</v>
      </c>
      <c r="CH136">
        <v>0</v>
      </c>
      <c r="CI136">
        <v>0</v>
      </c>
      <c r="CJ136">
        <v>1</v>
      </c>
      <c r="CK136">
        <v>1</v>
      </c>
      <c r="CL136" s="17">
        <v>0</v>
      </c>
      <c r="CM136">
        <v>0.29799999999999999</v>
      </c>
      <c r="CN136">
        <v>3</v>
      </c>
      <c r="CO136">
        <v>1</v>
      </c>
      <c r="CP136">
        <v>0</v>
      </c>
      <c r="CQ136">
        <v>35</v>
      </c>
      <c r="CR136" s="33" t="s">
        <v>85</v>
      </c>
    </row>
    <row r="137" spans="1:96"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s="17">
        <v>0</v>
      </c>
      <c r="BT137">
        <v>0</v>
      </c>
      <c r="BU137">
        <v>0</v>
      </c>
      <c r="BV137">
        <v>1</v>
      </c>
      <c r="BW137" s="17">
        <v>0</v>
      </c>
      <c r="BX137">
        <v>0</v>
      </c>
      <c r="BY137">
        <v>0</v>
      </c>
      <c r="BZ137" s="17">
        <v>0</v>
      </c>
      <c r="CA137">
        <v>0</v>
      </c>
      <c r="CB137">
        <v>0</v>
      </c>
      <c r="CC137">
        <v>0</v>
      </c>
      <c r="CD137">
        <v>1</v>
      </c>
      <c r="CE137">
        <v>0</v>
      </c>
      <c r="CF137">
        <v>0</v>
      </c>
      <c r="CG137">
        <v>1</v>
      </c>
      <c r="CH137">
        <v>0</v>
      </c>
      <c r="CI137">
        <v>0</v>
      </c>
      <c r="CJ137">
        <v>1</v>
      </c>
      <c r="CK137">
        <v>1</v>
      </c>
      <c r="CL137" s="17">
        <v>0</v>
      </c>
      <c r="CM137">
        <v>0.29799999999999999</v>
      </c>
      <c r="CN137">
        <v>3</v>
      </c>
      <c r="CO137">
        <v>1</v>
      </c>
      <c r="CP137">
        <v>0</v>
      </c>
      <c r="CQ137">
        <v>35</v>
      </c>
      <c r="CR137" s="33" t="s">
        <v>85</v>
      </c>
    </row>
    <row r="138" spans="1:96"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s="17">
        <v>0</v>
      </c>
      <c r="BT138">
        <v>0</v>
      </c>
      <c r="BU138">
        <v>0</v>
      </c>
      <c r="BV138">
        <v>1</v>
      </c>
      <c r="BW138" s="17">
        <v>0</v>
      </c>
      <c r="BX138">
        <v>0</v>
      </c>
      <c r="BY138">
        <v>0</v>
      </c>
      <c r="BZ138" s="17">
        <v>0</v>
      </c>
      <c r="CA138">
        <v>0</v>
      </c>
      <c r="CB138">
        <v>0</v>
      </c>
      <c r="CC138">
        <v>0</v>
      </c>
      <c r="CD138">
        <v>1</v>
      </c>
      <c r="CE138">
        <v>0</v>
      </c>
      <c r="CF138">
        <v>0</v>
      </c>
      <c r="CG138">
        <v>1</v>
      </c>
      <c r="CH138">
        <v>0</v>
      </c>
      <c r="CI138">
        <v>0</v>
      </c>
      <c r="CJ138">
        <v>1</v>
      </c>
      <c r="CK138">
        <v>1</v>
      </c>
      <c r="CL138" s="17">
        <v>0</v>
      </c>
      <c r="CM138">
        <v>0.29799999999999999</v>
      </c>
      <c r="CN138">
        <v>3</v>
      </c>
      <c r="CO138">
        <v>1</v>
      </c>
      <c r="CP138">
        <v>0</v>
      </c>
      <c r="CQ138">
        <v>35</v>
      </c>
      <c r="CR138" s="33" t="s">
        <v>85</v>
      </c>
    </row>
    <row r="139" spans="1:96"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s="17">
        <v>0</v>
      </c>
      <c r="BT139">
        <v>0</v>
      </c>
      <c r="BU139">
        <v>0</v>
      </c>
      <c r="BV139">
        <v>1</v>
      </c>
      <c r="BW139" s="17">
        <v>0</v>
      </c>
      <c r="BX139">
        <v>0</v>
      </c>
      <c r="BY139">
        <v>0</v>
      </c>
      <c r="BZ139" s="17">
        <v>0</v>
      </c>
      <c r="CA139">
        <v>0</v>
      </c>
      <c r="CB139">
        <v>0</v>
      </c>
      <c r="CC139">
        <v>0</v>
      </c>
      <c r="CD139">
        <v>1</v>
      </c>
      <c r="CE139">
        <v>0</v>
      </c>
      <c r="CF139">
        <v>0</v>
      </c>
      <c r="CG139">
        <v>1</v>
      </c>
      <c r="CH139">
        <v>0</v>
      </c>
      <c r="CI139">
        <v>0</v>
      </c>
      <c r="CJ139">
        <v>1</v>
      </c>
      <c r="CK139">
        <v>1</v>
      </c>
      <c r="CL139" s="17">
        <v>0</v>
      </c>
      <c r="CM139">
        <v>0.29799999999999999</v>
      </c>
      <c r="CN139">
        <v>3</v>
      </c>
      <c r="CO139">
        <v>1</v>
      </c>
      <c r="CP139">
        <v>0</v>
      </c>
      <c r="CQ139">
        <v>35</v>
      </c>
      <c r="CR139" s="33" t="s">
        <v>85</v>
      </c>
    </row>
    <row r="140" spans="1:96"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s="17">
        <v>0</v>
      </c>
      <c r="BT140">
        <v>0</v>
      </c>
      <c r="BU140">
        <v>0</v>
      </c>
      <c r="BV140">
        <v>1</v>
      </c>
      <c r="BW140" s="17">
        <v>0</v>
      </c>
      <c r="BX140">
        <v>0</v>
      </c>
      <c r="BY140">
        <v>0</v>
      </c>
      <c r="BZ140" s="17">
        <v>0</v>
      </c>
      <c r="CA140">
        <v>0</v>
      </c>
      <c r="CB140">
        <v>0</v>
      </c>
      <c r="CC140">
        <v>0</v>
      </c>
      <c r="CD140">
        <v>1</v>
      </c>
      <c r="CE140">
        <v>0</v>
      </c>
      <c r="CF140">
        <v>0</v>
      </c>
      <c r="CG140">
        <v>1</v>
      </c>
      <c r="CH140">
        <v>0</v>
      </c>
      <c r="CI140">
        <v>0</v>
      </c>
      <c r="CJ140">
        <v>1</v>
      </c>
      <c r="CK140">
        <v>1</v>
      </c>
      <c r="CL140" s="17">
        <v>0</v>
      </c>
      <c r="CM140">
        <v>0.29799999999999999</v>
      </c>
      <c r="CN140">
        <v>3</v>
      </c>
      <c r="CO140">
        <v>1</v>
      </c>
      <c r="CP140">
        <v>0</v>
      </c>
      <c r="CQ140">
        <v>35</v>
      </c>
      <c r="CR140" s="33" t="s">
        <v>85</v>
      </c>
    </row>
    <row r="141" spans="1:96"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s="17">
        <v>0</v>
      </c>
      <c r="BT141">
        <v>0</v>
      </c>
      <c r="BU141">
        <v>0</v>
      </c>
      <c r="BV141">
        <v>1</v>
      </c>
      <c r="BW141" s="17">
        <v>0</v>
      </c>
      <c r="BX141">
        <v>0</v>
      </c>
      <c r="BY141">
        <v>0</v>
      </c>
      <c r="BZ141" s="17">
        <v>0</v>
      </c>
      <c r="CA141">
        <v>0</v>
      </c>
      <c r="CB141">
        <v>0</v>
      </c>
      <c r="CC141">
        <v>0</v>
      </c>
      <c r="CD141">
        <v>1</v>
      </c>
      <c r="CE141">
        <v>0</v>
      </c>
      <c r="CF141">
        <v>0</v>
      </c>
      <c r="CG141">
        <v>1</v>
      </c>
      <c r="CH141">
        <v>0</v>
      </c>
      <c r="CI141">
        <v>0</v>
      </c>
      <c r="CJ141">
        <v>1</v>
      </c>
      <c r="CK141">
        <v>1</v>
      </c>
      <c r="CL141" s="17">
        <v>0</v>
      </c>
      <c r="CM141">
        <v>0.29799999999999999</v>
      </c>
      <c r="CN141">
        <v>3</v>
      </c>
      <c r="CO141">
        <v>1</v>
      </c>
      <c r="CP141">
        <v>0</v>
      </c>
      <c r="CQ141">
        <v>35</v>
      </c>
      <c r="CR141" s="33" t="s">
        <v>85</v>
      </c>
    </row>
    <row r="142" spans="1:96"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64">
        <v>0</v>
      </c>
      <c r="BT142" s="50">
        <v>0</v>
      </c>
      <c r="BU142" s="50">
        <v>0</v>
      </c>
      <c r="BV142" s="50">
        <v>1</v>
      </c>
      <c r="BW142" s="64">
        <v>0</v>
      </c>
      <c r="BX142" s="50">
        <v>0</v>
      </c>
      <c r="BY142" s="50">
        <v>0</v>
      </c>
      <c r="BZ142" s="64">
        <v>0</v>
      </c>
      <c r="CA142" s="50">
        <v>0</v>
      </c>
      <c r="CB142" s="50">
        <v>0</v>
      </c>
      <c r="CC142" s="50">
        <v>0</v>
      </c>
      <c r="CD142" s="50">
        <v>1</v>
      </c>
      <c r="CE142" s="50">
        <v>0</v>
      </c>
      <c r="CF142" s="50">
        <v>0</v>
      </c>
      <c r="CG142" s="50">
        <v>1</v>
      </c>
      <c r="CH142">
        <v>0</v>
      </c>
      <c r="CI142" s="50">
        <v>0</v>
      </c>
      <c r="CJ142" s="50">
        <v>1</v>
      </c>
      <c r="CK142" s="50">
        <v>1</v>
      </c>
      <c r="CL142" s="64">
        <v>0</v>
      </c>
      <c r="CM142">
        <v>0.29799999999999999</v>
      </c>
      <c r="CN142">
        <v>3</v>
      </c>
      <c r="CO142">
        <v>1</v>
      </c>
      <c r="CP142">
        <v>0</v>
      </c>
      <c r="CQ142">
        <v>35</v>
      </c>
      <c r="CR142" s="33" t="s">
        <v>85</v>
      </c>
    </row>
    <row r="143" spans="1:96"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s="17">
        <v>0</v>
      </c>
      <c r="BT143">
        <v>0</v>
      </c>
      <c r="BU143">
        <v>0</v>
      </c>
      <c r="BV143">
        <v>0</v>
      </c>
      <c r="BW143" s="17">
        <v>1</v>
      </c>
      <c r="BX143">
        <v>0</v>
      </c>
      <c r="BY143">
        <v>0</v>
      </c>
      <c r="BZ143" s="17">
        <v>0</v>
      </c>
      <c r="CA143">
        <v>0</v>
      </c>
      <c r="CB143">
        <v>0</v>
      </c>
      <c r="CC143">
        <v>1</v>
      </c>
      <c r="CD143">
        <v>1</v>
      </c>
      <c r="CE143">
        <v>0</v>
      </c>
      <c r="CF143">
        <v>0</v>
      </c>
      <c r="CG143">
        <v>0</v>
      </c>
      <c r="CH143">
        <v>0</v>
      </c>
      <c r="CI143">
        <v>0</v>
      </c>
      <c r="CJ143">
        <v>0</v>
      </c>
      <c r="CK143">
        <v>0</v>
      </c>
      <c r="CL143" s="17">
        <v>0</v>
      </c>
      <c r="CM143">
        <v>0.29799999999999999</v>
      </c>
      <c r="CN143">
        <v>5</v>
      </c>
      <c r="CO143">
        <v>0</v>
      </c>
      <c r="CP143">
        <v>1</v>
      </c>
      <c r="CQ143">
        <v>35</v>
      </c>
      <c r="CR143" s="33" t="s">
        <v>85</v>
      </c>
    </row>
    <row r="144" spans="1:96"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s="17">
        <v>0</v>
      </c>
      <c r="BT144">
        <v>0</v>
      </c>
      <c r="BU144">
        <v>0</v>
      </c>
      <c r="BV144">
        <v>0</v>
      </c>
      <c r="BW144" s="17">
        <v>1</v>
      </c>
      <c r="BX144">
        <v>0</v>
      </c>
      <c r="BY144">
        <v>0</v>
      </c>
      <c r="BZ144" s="17">
        <v>0</v>
      </c>
      <c r="CA144">
        <v>0</v>
      </c>
      <c r="CB144">
        <v>0</v>
      </c>
      <c r="CC144">
        <v>1</v>
      </c>
      <c r="CD144">
        <v>1</v>
      </c>
      <c r="CE144">
        <v>0</v>
      </c>
      <c r="CF144">
        <v>0</v>
      </c>
      <c r="CG144">
        <v>0</v>
      </c>
      <c r="CH144">
        <v>0</v>
      </c>
      <c r="CI144">
        <v>0</v>
      </c>
      <c r="CJ144">
        <v>0</v>
      </c>
      <c r="CK144">
        <v>0</v>
      </c>
      <c r="CL144" s="17">
        <v>0</v>
      </c>
      <c r="CM144">
        <v>0.29799999999999999</v>
      </c>
      <c r="CN144">
        <v>5</v>
      </c>
      <c r="CO144">
        <v>0</v>
      </c>
      <c r="CP144">
        <v>1</v>
      </c>
      <c r="CQ144">
        <v>35</v>
      </c>
      <c r="CR144" s="33" t="s">
        <v>85</v>
      </c>
    </row>
    <row r="145" spans="1:96"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s="17">
        <v>0</v>
      </c>
      <c r="BT145">
        <v>0</v>
      </c>
      <c r="BU145">
        <v>0</v>
      </c>
      <c r="BV145">
        <v>0</v>
      </c>
      <c r="BW145" s="17">
        <v>1</v>
      </c>
      <c r="BX145">
        <v>0</v>
      </c>
      <c r="BY145">
        <v>0</v>
      </c>
      <c r="BZ145" s="17">
        <v>0</v>
      </c>
      <c r="CA145">
        <v>0</v>
      </c>
      <c r="CB145">
        <v>0</v>
      </c>
      <c r="CC145">
        <v>1</v>
      </c>
      <c r="CD145">
        <v>1</v>
      </c>
      <c r="CE145">
        <v>0</v>
      </c>
      <c r="CF145">
        <v>0</v>
      </c>
      <c r="CG145">
        <v>0</v>
      </c>
      <c r="CH145">
        <v>0</v>
      </c>
      <c r="CI145">
        <v>0</v>
      </c>
      <c r="CJ145">
        <v>0</v>
      </c>
      <c r="CK145">
        <v>0</v>
      </c>
      <c r="CL145" s="17">
        <v>0</v>
      </c>
      <c r="CM145">
        <v>0.29799999999999999</v>
      </c>
      <c r="CN145">
        <v>5</v>
      </c>
      <c r="CO145">
        <v>0</v>
      </c>
      <c r="CP145">
        <v>1</v>
      </c>
      <c r="CQ145">
        <v>35</v>
      </c>
      <c r="CR145" s="33" t="s">
        <v>85</v>
      </c>
    </row>
    <row r="146" spans="1:96"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s="17">
        <v>0</v>
      </c>
      <c r="BT146">
        <v>0</v>
      </c>
      <c r="BU146">
        <v>0</v>
      </c>
      <c r="BV146">
        <v>0</v>
      </c>
      <c r="BW146" s="17">
        <v>1</v>
      </c>
      <c r="BX146">
        <v>0</v>
      </c>
      <c r="BY146">
        <v>0</v>
      </c>
      <c r="BZ146" s="17">
        <v>0</v>
      </c>
      <c r="CA146">
        <v>0</v>
      </c>
      <c r="CB146">
        <v>0</v>
      </c>
      <c r="CC146">
        <v>1</v>
      </c>
      <c r="CD146">
        <v>1</v>
      </c>
      <c r="CE146">
        <v>0</v>
      </c>
      <c r="CF146">
        <v>0</v>
      </c>
      <c r="CG146">
        <v>0</v>
      </c>
      <c r="CH146">
        <v>0</v>
      </c>
      <c r="CI146">
        <v>0</v>
      </c>
      <c r="CJ146">
        <v>0</v>
      </c>
      <c r="CK146">
        <v>0</v>
      </c>
      <c r="CL146" s="17">
        <v>0</v>
      </c>
      <c r="CM146">
        <v>0.29799999999999999</v>
      </c>
      <c r="CN146">
        <v>5</v>
      </c>
      <c r="CO146">
        <v>0</v>
      </c>
      <c r="CP146">
        <v>1</v>
      </c>
      <c r="CQ146">
        <v>35</v>
      </c>
      <c r="CR146" s="33" t="s">
        <v>85</v>
      </c>
    </row>
    <row r="147" spans="1:96"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s="17">
        <v>0</v>
      </c>
      <c r="BT147">
        <v>0</v>
      </c>
      <c r="BU147">
        <v>0</v>
      </c>
      <c r="BV147">
        <v>0</v>
      </c>
      <c r="BW147" s="17">
        <v>1</v>
      </c>
      <c r="BX147">
        <v>0</v>
      </c>
      <c r="BY147">
        <v>0</v>
      </c>
      <c r="BZ147" s="17">
        <v>0</v>
      </c>
      <c r="CA147">
        <v>0</v>
      </c>
      <c r="CB147">
        <v>0</v>
      </c>
      <c r="CC147">
        <v>1</v>
      </c>
      <c r="CD147">
        <v>1</v>
      </c>
      <c r="CE147">
        <v>0</v>
      </c>
      <c r="CF147">
        <v>0</v>
      </c>
      <c r="CG147">
        <v>0</v>
      </c>
      <c r="CH147">
        <v>0</v>
      </c>
      <c r="CI147">
        <v>0</v>
      </c>
      <c r="CJ147">
        <v>0</v>
      </c>
      <c r="CK147">
        <v>0</v>
      </c>
      <c r="CL147" s="17">
        <v>0</v>
      </c>
      <c r="CM147">
        <v>0.29799999999999999</v>
      </c>
      <c r="CN147">
        <v>5</v>
      </c>
      <c r="CO147">
        <v>0</v>
      </c>
      <c r="CP147">
        <v>1</v>
      </c>
      <c r="CQ147">
        <v>35</v>
      </c>
      <c r="CR147" s="33" t="s">
        <v>85</v>
      </c>
    </row>
    <row r="148" spans="1:96"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s="17">
        <v>0</v>
      </c>
      <c r="BT148">
        <v>0</v>
      </c>
      <c r="BU148">
        <v>0</v>
      </c>
      <c r="BV148">
        <v>0</v>
      </c>
      <c r="BW148" s="17">
        <v>1</v>
      </c>
      <c r="BX148">
        <v>0</v>
      </c>
      <c r="BY148">
        <v>0</v>
      </c>
      <c r="BZ148" s="17">
        <v>0</v>
      </c>
      <c r="CA148">
        <v>0</v>
      </c>
      <c r="CB148">
        <v>0</v>
      </c>
      <c r="CC148">
        <v>1</v>
      </c>
      <c r="CD148">
        <v>1</v>
      </c>
      <c r="CE148">
        <v>0</v>
      </c>
      <c r="CF148">
        <v>0</v>
      </c>
      <c r="CG148">
        <v>0</v>
      </c>
      <c r="CH148">
        <v>0</v>
      </c>
      <c r="CI148">
        <v>0</v>
      </c>
      <c r="CJ148">
        <v>0</v>
      </c>
      <c r="CK148">
        <v>0</v>
      </c>
      <c r="CL148" s="17">
        <v>0</v>
      </c>
      <c r="CM148">
        <v>0.29799999999999999</v>
      </c>
      <c r="CN148">
        <v>5</v>
      </c>
      <c r="CO148">
        <v>0</v>
      </c>
      <c r="CP148">
        <v>1</v>
      </c>
      <c r="CQ148">
        <v>35</v>
      </c>
      <c r="CR148" s="33" t="s">
        <v>85</v>
      </c>
    </row>
    <row r="149" spans="1:96"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s="17">
        <v>0</v>
      </c>
      <c r="BT149">
        <v>0</v>
      </c>
      <c r="BU149">
        <v>0</v>
      </c>
      <c r="BV149">
        <v>0</v>
      </c>
      <c r="BW149" s="17">
        <v>1</v>
      </c>
      <c r="BX149">
        <v>0</v>
      </c>
      <c r="BY149">
        <v>0</v>
      </c>
      <c r="BZ149" s="17">
        <v>0</v>
      </c>
      <c r="CA149">
        <v>0</v>
      </c>
      <c r="CB149">
        <v>0</v>
      </c>
      <c r="CC149">
        <v>1</v>
      </c>
      <c r="CD149">
        <v>1</v>
      </c>
      <c r="CE149">
        <v>0</v>
      </c>
      <c r="CF149">
        <v>0</v>
      </c>
      <c r="CG149">
        <v>0</v>
      </c>
      <c r="CH149">
        <v>0</v>
      </c>
      <c r="CI149">
        <v>0</v>
      </c>
      <c r="CJ149">
        <v>0</v>
      </c>
      <c r="CK149">
        <v>0</v>
      </c>
      <c r="CL149" s="17">
        <v>0</v>
      </c>
      <c r="CM149">
        <v>0.29799999999999999</v>
      </c>
      <c r="CN149">
        <v>5</v>
      </c>
      <c r="CO149">
        <v>0</v>
      </c>
      <c r="CP149">
        <v>1</v>
      </c>
      <c r="CQ149">
        <v>35</v>
      </c>
      <c r="CR149" s="33" t="s">
        <v>85</v>
      </c>
    </row>
    <row r="150" spans="1:96"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s="17">
        <v>0</v>
      </c>
      <c r="BT150">
        <v>0</v>
      </c>
      <c r="BU150">
        <v>0</v>
      </c>
      <c r="BV150">
        <v>0</v>
      </c>
      <c r="BW150" s="17">
        <v>1</v>
      </c>
      <c r="BX150">
        <v>0</v>
      </c>
      <c r="BY150">
        <v>0</v>
      </c>
      <c r="BZ150" s="17">
        <v>0</v>
      </c>
      <c r="CA150">
        <v>0</v>
      </c>
      <c r="CB150">
        <v>0</v>
      </c>
      <c r="CC150">
        <v>1</v>
      </c>
      <c r="CD150">
        <v>1</v>
      </c>
      <c r="CE150">
        <v>0</v>
      </c>
      <c r="CF150">
        <v>0</v>
      </c>
      <c r="CG150">
        <v>0</v>
      </c>
      <c r="CH150">
        <v>0</v>
      </c>
      <c r="CI150">
        <v>0</v>
      </c>
      <c r="CJ150">
        <v>0</v>
      </c>
      <c r="CK150">
        <v>0</v>
      </c>
      <c r="CL150" s="17">
        <v>0</v>
      </c>
      <c r="CM150">
        <v>0.29799999999999999</v>
      </c>
      <c r="CN150">
        <v>5</v>
      </c>
      <c r="CO150">
        <v>0</v>
      </c>
      <c r="CP150">
        <v>1</v>
      </c>
      <c r="CQ150">
        <v>35</v>
      </c>
      <c r="CR150" s="33" t="s">
        <v>85</v>
      </c>
    </row>
    <row r="151" spans="1:96"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s="17">
        <v>0</v>
      </c>
      <c r="BT151">
        <v>0</v>
      </c>
      <c r="BU151">
        <v>0</v>
      </c>
      <c r="BV151">
        <v>0</v>
      </c>
      <c r="BW151" s="17">
        <v>1</v>
      </c>
      <c r="BX151">
        <v>0</v>
      </c>
      <c r="BY151">
        <v>0</v>
      </c>
      <c r="BZ151" s="17">
        <v>0</v>
      </c>
      <c r="CA151">
        <v>0</v>
      </c>
      <c r="CB151">
        <v>0</v>
      </c>
      <c r="CC151">
        <v>1</v>
      </c>
      <c r="CD151">
        <v>1</v>
      </c>
      <c r="CE151">
        <v>0</v>
      </c>
      <c r="CF151">
        <v>0</v>
      </c>
      <c r="CG151">
        <v>0</v>
      </c>
      <c r="CH151">
        <v>0</v>
      </c>
      <c r="CI151">
        <v>0</v>
      </c>
      <c r="CJ151">
        <v>0</v>
      </c>
      <c r="CK151">
        <v>0</v>
      </c>
      <c r="CL151" s="17">
        <v>0</v>
      </c>
      <c r="CM151">
        <v>0.29799999999999999</v>
      </c>
      <c r="CN151">
        <v>5</v>
      </c>
      <c r="CO151">
        <v>0</v>
      </c>
      <c r="CP151">
        <v>1</v>
      </c>
      <c r="CQ151">
        <v>35</v>
      </c>
      <c r="CR151" s="33" t="s">
        <v>85</v>
      </c>
    </row>
    <row r="152" spans="1:96"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s="17">
        <v>0</v>
      </c>
      <c r="BT152">
        <v>0</v>
      </c>
      <c r="BU152">
        <v>0</v>
      </c>
      <c r="BV152">
        <v>0</v>
      </c>
      <c r="BW152" s="17">
        <v>1</v>
      </c>
      <c r="BX152">
        <v>0</v>
      </c>
      <c r="BY152">
        <v>0</v>
      </c>
      <c r="BZ152" s="17">
        <v>0</v>
      </c>
      <c r="CA152">
        <v>0</v>
      </c>
      <c r="CB152">
        <v>0</v>
      </c>
      <c r="CC152">
        <v>1</v>
      </c>
      <c r="CD152">
        <v>1</v>
      </c>
      <c r="CE152">
        <v>0</v>
      </c>
      <c r="CF152">
        <v>0</v>
      </c>
      <c r="CG152">
        <v>0</v>
      </c>
      <c r="CH152">
        <v>0</v>
      </c>
      <c r="CI152">
        <v>0</v>
      </c>
      <c r="CJ152">
        <v>0</v>
      </c>
      <c r="CK152">
        <v>0</v>
      </c>
      <c r="CL152" s="17">
        <v>0</v>
      </c>
      <c r="CM152">
        <v>0.29799999999999999</v>
      </c>
      <c r="CN152">
        <v>5</v>
      </c>
      <c r="CO152">
        <v>0</v>
      </c>
      <c r="CP152">
        <v>1</v>
      </c>
      <c r="CQ152">
        <v>35</v>
      </c>
      <c r="CR152" s="33" t="s">
        <v>85</v>
      </c>
    </row>
    <row r="153" spans="1:96"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s="17">
        <v>0</v>
      </c>
      <c r="BT153">
        <v>0</v>
      </c>
      <c r="BU153">
        <v>0</v>
      </c>
      <c r="BV153">
        <v>0</v>
      </c>
      <c r="BW153" s="17">
        <v>1</v>
      </c>
      <c r="BX153">
        <v>0</v>
      </c>
      <c r="BY153">
        <v>0</v>
      </c>
      <c r="BZ153" s="17">
        <v>0</v>
      </c>
      <c r="CA153">
        <v>0</v>
      </c>
      <c r="CB153">
        <v>0</v>
      </c>
      <c r="CC153">
        <v>1</v>
      </c>
      <c r="CD153">
        <v>1</v>
      </c>
      <c r="CE153">
        <v>0</v>
      </c>
      <c r="CF153">
        <v>0</v>
      </c>
      <c r="CG153">
        <v>0</v>
      </c>
      <c r="CH153">
        <v>0</v>
      </c>
      <c r="CI153">
        <v>0</v>
      </c>
      <c r="CJ153">
        <v>0</v>
      </c>
      <c r="CK153">
        <v>0</v>
      </c>
      <c r="CL153" s="17">
        <v>0</v>
      </c>
      <c r="CM153">
        <v>0.29799999999999999</v>
      </c>
      <c r="CN153">
        <v>5</v>
      </c>
      <c r="CO153">
        <v>0</v>
      </c>
      <c r="CP153">
        <v>1</v>
      </c>
      <c r="CQ153">
        <v>35</v>
      </c>
      <c r="CR153" s="33" t="s">
        <v>85</v>
      </c>
    </row>
    <row r="154" spans="1:96"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64">
        <v>0</v>
      </c>
      <c r="BT154" s="50">
        <v>0</v>
      </c>
      <c r="BU154" s="50">
        <v>0</v>
      </c>
      <c r="BV154" s="50">
        <v>0</v>
      </c>
      <c r="BW154" s="64">
        <v>1</v>
      </c>
      <c r="BX154" s="50">
        <v>0</v>
      </c>
      <c r="BY154" s="50">
        <v>0</v>
      </c>
      <c r="BZ154" s="64">
        <v>0</v>
      </c>
      <c r="CA154" s="50">
        <v>0</v>
      </c>
      <c r="CB154" s="50">
        <v>0</v>
      </c>
      <c r="CC154" s="50">
        <v>1</v>
      </c>
      <c r="CD154" s="50">
        <v>1</v>
      </c>
      <c r="CE154" s="50">
        <v>0</v>
      </c>
      <c r="CF154" s="50">
        <v>0</v>
      </c>
      <c r="CG154" s="50">
        <v>0</v>
      </c>
      <c r="CH154">
        <v>0</v>
      </c>
      <c r="CI154" s="50">
        <v>0</v>
      </c>
      <c r="CJ154" s="50">
        <v>0</v>
      </c>
      <c r="CK154" s="50">
        <v>0</v>
      </c>
      <c r="CL154" s="64">
        <v>0</v>
      </c>
      <c r="CM154">
        <v>0.29799999999999999</v>
      </c>
      <c r="CN154">
        <v>5</v>
      </c>
      <c r="CO154">
        <v>0</v>
      </c>
      <c r="CP154">
        <v>1</v>
      </c>
      <c r="CQ154">
        <v>35</v>
      </c>
      <c r="CR154" s="33" t="s">
        <v>85</v>
      </c>
    </row>
    <row r="155" spans="1:96" x14ac:dyDescent="0.25">
      <c r="A155">
        <v>154</v>
      </c>
      <c r="B155">
        <v>15</v>
      </c>
      <c r="C155" s="24" t="s">
        <v>161</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s="17">
        <v>0</v>
      </c>
      <c r="BT155">
        <v>0</v>
      </c>
      <c r="BU155">
        <v>0</v>
      </c>
      <c r="BV155">
        <v>1</v>
      </c>
      <c r="BW155" s="17">
        <v>0</v>
      </c>
      <c r="BX155">
        <v>0</v>
      </c>
      <c r="BY155">
        <v>0</v>
      </c>
      <c r="BZ155" s="17">
        <v>0</v>
      </c>
      <c r="CA155">
        <v>0</v>
      </c>
      <c r="CB155">
        <v>0</v>
      </c>
      <c r="CC155">
        <v>1</v>
      </c>
      <c r="CD155">
        <v>1</v>
      </c>
      <c r="CE155">
        <v>0</v>
      </c>
      <c r="CF155">
        <v>0</v>
      </c>
      <c r="CG155">
        <v>1</v>
      </c>
      <c r="CH155">
        <v>1</v>
      </c>
      <c r="CI155">
        <v>0</v>
      </c>
      <c r="CJ155">
        <v>0</v>
      </c>
      <c r="CK155">
        <v>1</v>
      </c>
      <c r="CL155" s="17">
        <v>1</v>
      </c>
      <c r="CM155">
        <v>0</v>
      </c>
      <c r="CN155">
        <v>106</v>
      </c>
      <c r="CO155">
        <v>0</v>
      </c>
      <c r="CP155">
        <v>1</v>
      </c>
      <c r="CQ155">
        <v>33</v>
      </c>
      <c r="CR155" s="33" t="s">
        <v>85</v>
      </c>
    </row>
    <row r="156" spans="1:96" x14ac:dyDescent="0.25">
      <c r="A156">
        <v>155</v>
      </c>
      <c r="B156">
        <v>15</v>
      </c>
      <c r="C156" s="24" t="s">
        <v>161</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s="17">
        <v>0</v>
      </c>
      <c r="BT156">
        <v>0</v>
      </c>
      <c r="BU156">
        <v>0</v>
      </c>
      <c r="BV156">
        <v>1</v>
      </c>
      <c r="BW156" s="17">
        <v>0</v>
      </c>
      <c r="BX156">
        <v>0</v>
      </c>
      <c r="BY156">
        <v>0</v>
      </c>
      <c r="BZ156" s="17">
        <v>0</v>
      </c>
      <c r="CA156">
        <v>0</v>
      </c>
      <c r="CB156">
        <v>0</v>
      </c>
      <c r="CC156">
        <v>1</v>
      </c>
      <c r="CD156">
        <v>1</v>
      </c>
      <c r="CE156">
        <v>0</v>
      </c>
      <c r="CF156">
        <v>0</v>
      </c>
      <c r="CG156">
        <v>1</v>
      </c>
      <c r="CH156">
        <v>1</v>
      </c>
      <c r="CI156">
        <v>0</v>
      </c>
      <c r="CJ156">
        <v>0</v>
      </c>
      <c r="CK156">
        <v>1</v>
      </c>
      <c r="CL156" s="17">
        <v>1</v>
      </c>
      <c r="CM156">
        <v>0</v>
      </c>
      <c r="CN156">
        <v>106</v>
      </c>
      <c r="CO156">
        <v>0</v>
      </c>
      <c r="CP156">
        <v>1</v>
      </c>
      <c r="CQ156">
        <v>33</v>
      </c>
      <c r="CR156" s="33" t="s">
        <v>85</v>
      </c>
    </row>
    <row r="157" spans="1:96" x14ac:dyDescent="0.25">
      <c r="A157">
        <v>156</v>
      </c>
      <c r="B157">
        <v>15</v>
      </c>
      <c r="C157" s="24" t="s">
        <v>161</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s="17">
        <v>0</v>
      </c>
      <c r="BT157">
        <v>0</v>
      </c>
      <c r="BU157">
        <v>0</v>
      </c>
      <c r="BV157">
        <v>1</v>
      </c>
      <c r="BW157" s="17">
        <v>0</v>
      </c>
      <c r="BX157">
        <v>0</v>
      </c>
      <c r="BY157">
        <v>0</v>
      </c>
      <c r="BZ157" s="17">
        <v>0</v>
      </c>
      <c r="CA157">
        <v>0</v>
      </c>
      <c r="CB157">
        <v>0</v>
      </c>
      <c r="CC157">
        <v>1</v>
      </c>
      <c r="CD157">
        <v>1</v>
      </c>
      <c r="CE157">
        <v>0</v>
      </c>
      <c r="CF157">
        <v>0</v>
      </c>
      <c r="CG157">
        <v>1</v>
      </c>
      <c r="CH157">
        <v>1</v>
      </c>
      <c r="CI157">
        <v>0</v>
      </c>
      <c r="CJ157">
        <v>0</v>
      </c>
      <c r="CK157">
        <v>1</v>
      </c>
      <c r="CL157" s="17">
        <v>1</v>
      </c>
      <c r="CM157">
        <v>0</v>
      </c>
      <c r="CN157">
        <v>106</v>
      </c>
      <c r="CO157">
        <v>0</v>
      </c>
      <c r="CP157">
        <v>1</v>
      </c>
      <c r="CQ157">
        <v>33</v>
      </c>
      <c r="CR157" s="33" t="s">
        <v>85</v>
      </c>
    </row>
    <row r="158" spans="1:96" x14ac:dyDescent="0.25">
      <c r="A158">
        <v>157</v>
      </c>
      <c r="B158">
        <v>15</v>
      </c>
      <c r="C158" s="24" t="s">
        <v>161</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s="17">
        <v>0</v>
      </c>
      <c r="BT158">
        <v>0</v>
      </c>
      <c r="BU158">
        <v>0</v>
      </c>
      <c r="BV158">
        <v>1</v>
      </c>
      <c r="BW158" s="17">
        <v>0</v>
      </c>
      <c r="BX158">
        <v>0</v>
      </c>
      <c r="BY158">
        <v>0</v>
      </c>
      <c r="BZ158" s="17">
        <v>0</v>
      </c>
      <c r="CA158">
        <v>1</v>
      </c>
      <c r="CB158">
        <v>0</v>
      </c>
      <c r="CC158">
        <v>1</v>
      </c>
      <c r="CD158">
        <v>1</v>
      </c>
      <c r="CE158">
        <v>0</v>
      </c>
      <c r="CF158">
        <v>0</v>
      </c>
      <c r="CG158">
        <v>1</v>
      </c>
      <c r="CH158">
        <v>1</v>
      </c>
      <c r="CI158">
        <v>0</v>
      </c>
      <c r="CJ158">
        <v>0</v>
      </c>
      <c r="CK158">
        <v>1</v>
      </c>
      <c r="CL158" s="17">
        <v>1</v>
      </c>
      <c r="CM158">
        <v>0</v>
      </c>
      <c r="CN158">
        <v>106</v>
      </c>
      <c r="CO158">
        <v>0</v>
      </c>
      <c r="CP158">
        <v>1</v>
      </c>
      <c r="CQ158">
        <v>33</v>
      </c>
      <c r="CR158" s="33" t="s">
        <v>85</v>
      </c>
    </row>
    <row r="159" spans="1:96" x14ac:dyDescent="0.25">
      <c r="A159">
        <v>158</v>
      </c>
      <c r="B159">
        <v>15</v>
      </c>
      <c r="C159" s="24" t="s">
        <v>161</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s="17">
        <v>0</v>
      </c>
      <c r="BT159">
        <v>0</v>
      </c>
      <c r="BU159">
        <v>0</v>
      </c>
      <c r="BV159">
        <v>1</v>
      </c>
      <c r="BW159" s="17">
        <v>0</v>
      </c>
      <c r="BX159">
        <v>0</v>
      </c>
      <c r="BY159">
        <v>0</v>
      </c>
      <c r="BZ159" s="17">
        <v>0</v>
      </c>
      <c r="CA159">
        <v>0</v>
      </c>
      <c r="CB159">
        <v>0</v>
      </c>
      <c r="CC159">
        <v>1</v>
      </c>
      <c r="CD159">
        <v>1</v>
      </c>
      <c r="CE159">
        <v>0</v>
      </c>
      <c r="CF159">
        <v>0</v>
      </c>
      <c r="CG159">
        <v>1</v>
      </c>
      <c r="CH159">
        <v>1</v>
      </c>
      <c r="CI159">
        <v>0</v>
      </c>
      <c r="CJ159">
        <v>0</v>
      </c>
      <c r="CK159">
        <v>1</v>
      </c>
      <c r="CL159" s="17">
        <v>1</v>
      </c>
      <c r="CM159">
        <v>0</v>
      </c>
      <c r="CN159">
        <v>106</v>
      </c>
      <c r="CO159">
        <v>0</v>
      </c>
      <c r="CP159">
        <v>1</v>
      </c>
      <c r="CQ159">
        <v>33</v>
      </c>
      <c r="CR159" s="33" t="s">
        <v>85</v>
      </c>
    </row>
    <row r="160" spans="1:96" x14ac:dyDescent="0.25">
      <c r="A160">
        <v>159</v>
      </c>
      <c r="B160">
        <v>15</v>
      </c>
      <c r="C160" s="24" t="s">
        <v>161</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1</v>
      </c>
      <c r="BR160">
        <v>0</v>
      </c>
      <c r="BS160" s="17">
        <v>0</v>
      </c>
      <c r="BT160">
        <v>0</v>
      </c>
      <c r="BU160">
        <v>0</v>
      </c>
      <c r="BV160">
        <v>1</v>
      </c>
      <c r="BW160" s="17">
        <v>0</v>
      </c>
      <c r="BX160">
        <v>0</v>
      </c>
      <c r="BY160">
        <v>0</v>
      </c>
      <c r="BZ160" s="17">
        <v>0</v>
      </c>
      <c r="CA160">
        <v>0</v>
      </c>
      <c r="CB160">
        <v>0</v>
      </c>
      <c r="CC160">
        <v>1</v>
      </c>
      <c r="CD160">
        <v>1</v>
      </c>
      <c r="CE160">
        <v>0</v>
      </c>
      <c r="CF160">
        <v>0</v>
      </c>
      <c r="CG160">
        <v>1</v>
      </c>
      <c r="CH160">
        <v>1</v>
      </c>
      <c r="CI160">
        <v>0</v>
      </c>
      <c r="CJ160">
        <v>0</v>
      </c>
      <c r="CK160">
        <v>1</v>
      </c>
      <c r="CL160" s="17">
        <v>1</v>
      </c>
      <c r="CM160">
        <v>0</v>
      </c>
      <c r="CN160">
        <v>106</v>
      </c>
      <c r="CO160">
        <v>0</v>
      </c>
      <c r="CP160">
        <v>1</v>
      </c>
      <c r="CQ160">
        <v>33</v>
      </c>
      <c r="CR160" s="33" t="s">
        <v>85</v>
      </c>
    </row>
    <row r="161" spans="1:96" x14ac:dyDescent="0.25">
      <c r="A161">
        <v>160</v>
      </c>
      <c r="B161">
        <v>15</v>
      </c>
      <c r="C161" s="24" t="s">
        <v>161</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1</v>
      </c>
      <c r="BR161">
        <v>0</v>
      </c>
      <c r="BS161" s="17">
        <v>0</v>
      </c>
      <c r="BT161">
        <v>0</v>
      </c>
      <c r="BU161">
        <v>0</v>
      </c>
      <c r="BV161">
        <v>1</v>
      </c>
      <c r="BW161" s="17">
        <v>0</v>
      </c>
      <c r="BX161">
        <v>0</v>
      </c>
      <c r="BY161">
        <v>0</v>
      </c>
      <c r="BZ161" s="17">
        <v>0</v>
      </c>
      <c r="CA161">
        <v>0</v>
      </c>
      <c r="CB161">
        <v>0</v>
      </c>
      <c r="CC161">
        <v>1</v>
      </c>
      <c r="CD161">
        <v>1</v>
      </c>
      <c r="CE161">
        <v>0</v>
      </c>
      <c r="CF161">
        <v>0</v>
      </c>
      <c r="CG161">
        <v>1</v>
      </c>
      <c r="CH161">
        <v>1</v>
      </c>
      <c r="CI161">
        <v>0</v>
      </c>
      <c r="CJ161">
        <v>0</v>
      </c>
      <c r="CK161">
        <v>1</v>
      </c>
      <c r="CL161" s="17">
        <v>1</v>
      </c>
      <c r="CM161">
        <v>0</v>
      </c>
      <c r="CN161">
        <v>106</v>
      </c>
      <c r="CO161">
        <v>0</v>
      </c>
      <c r="CP161">
        <v>1</v>
      </c>
      <c r="CQ161">
        <v>33</v>
      </c>
      <c r="CR161" s="33" t="s">
        <v>85</v>
      </c>
    </row>
    <row r="162" spans="1:96" x14ac:dyDescent="0.25">
      <c r="A162">
        <v>161</v>
      </c>
      <c r="B162">
        <v>15</v>
      </c>
      <c r="C162" s="24" t="s">
        <v>161</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1</v>
      </c>
      <c r="BR162">
        <v>0</v>
      </c>
      <c r="BS162" s="17">
        <v>0</v>
      </c>
      <c r="BT162">
        <v>0</v>
      </c>
      <c r="BU162">
        <v>0</v>
      </c>
      <c r="BV162">
        <v>1</v>
      </c>
      <c r="BW162" s="17">
        <v>0</v>
      </c>
      <c r="BX162">
        <v>0</v>
      </c>
      <c r="BY162">
        <v>0</v>
      </c>
      <c r="BZ162" s="17">
        <v>0</v>
      </c>
      <c r="CA162">
        <v>0</v>
      </c>
      <c r="CB162">
        <v>0</v>
      </c>
      <c r="CC162">
        <v>1</v>
      </c>
      <c r="CD162">
        <v>1</v>
      </c>
      <c r="CE162">
        <v>0</v>
      </c>
      <c r="CF162">
        <v>0</v>
      </c>
      <c r="CG162">
        <v>1</v>
      </c>
      <c r="CH162">
        <v>1</v>
      </c>
      <c r="CI162">
        <v>0</v>
      </c>
      <c r="CJ162">
        <v>0</v>
      </c>
      <c r="CK162">
        <v>1</v>
      </c>
      <c r="CL162" s="17">
        <v>1</v>
      </c>
      <c r="CM162">
        <v>0</v>
      </c>
      <c r="CN162">
        <v>106</v>
      </c>
      <c r="CO162">
        <v>0</v>
      </c>
      <c r="CP162">
        <v>1</v>
      </c>
      <c r="CQ162">
        <v>33</v>
      </c>
      <c r="CR162" s="33" t="s">
        <v>85</v>
      </c>
    </row>
    <row r="163" spans="1:96" x14ac:dyDescent="0.25">
      <c r="A163">
        <v>162</v>
      </c>
      <c r="B163">
        <v>15</v>
      </c>
      <c r="C163" s="24" t="s">
        <v>161</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1</v>
      </c>
      <c r="BR163">
        <v>0</v>
      </c>
      <c r="BS163" s="17">
        <v>0</v>
      </c>
      <c r="BT163">
        <v>0</v>
      </c>
      <c r="BU163">
        <v>0</v>
      </c>
      <c r="BV163">
        <v>1</v>
      </c>
      <c r="BW163" s="17">
        <v>0</v>
      </c>
      <c r="BX163">
        <v>0</v>
      </c>
      <c r="BY163">
        <v>0</v>
      </c>
      <c r="BZ163" s="17">
        <v>0</v>
      </c>
      <c r="CA163">
        <v>0</v>
      </c>
      <c r="CB163">
        <v>0</v>
      </c>
      <c r="CC163">
        <v>1</v>
      </c>
      <c r="CD163">
        <v>1</v>
      </c>
      <c r="CE163">
        <v>0</v>
      </c>
      <c r="CF163">
        <v>0</v>
      </c>
      <c r="CG163">
        <v>1</v>
      </c>
      <c r="CH163">
        <v>1</v>
      </c>
      <c r="CI163">
        <v>0</v>
      </c>
      <c r="CJ163">
        <v>0</v>
      </c>
      <c r="CK163">
        <v>1</v>
      </c>
      <c r="CL163" s="17">
        <v>1</v>
      </c>
      <c r="CM163">
        <v>0</v>
      </c>
      <c r="CN163">
        <v>106</v>
      </c>
      <c r="CO163">
        <v>0</v>
      </c>
      <c r="CP163">
        <v>1</v>
      </c>
      <c r="CQ163">
        <v>33</v>
      </c>
      <c r="CR163" s="33" t="s">
        <v>85</v>
      </c>
    </row>
    <row r="164" spans="1:96" x14ac:dyDescent="0.25">
      <c r="A164">
        <v>163</v>
      </c>
      <c r="B164">
        <v>15</v>
      </c>
      <c r="C164" s="24" t="s">
        <v>161</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1</v>
      </c>
      <c r="BR164">
        <v>0</v>
      </c>
      <c r="BS164" s="17">
        <v>0</v>
      </c>
      <c r="BT164">
        <v>0</v>
      </c>
      <c r="BU164">
        <v>0</v>
      </c>
      <c r="BV164">
        <v>1</v>
      </c>
      <c r="BW164" s="17">
        <v>0</v>
      </c>
      <c r="BX164">
        <v>0</v>
      </c>
      <c r="BY164">
        <v>0</v>
      </c>
      <c r="BZ164" s="17">
        <v>0</v>
      </c>
      <c r="CA164">
        <v>0</v>
      </c>
      <c r="CB164">
        <v>0</v>
      </c>
      <c r="CC164">
        <v>1</v>
      </c>
      <c r="CD164">
        <v>1</v>
      </c>
      <c r="CE164">
        <v>0</v>
      </c>
      <c r="CF164">
        <v>0</v>
      </c>
      <c r="CG164">
        <v>1</v>
      </c>
      <c r="CH164">
        <v>1</v>
      </c>
      <c r="CI164">
        <v>0</v>
      </c>
      <c r="CJ164">
        <v>0</v>
      </c>
      <c r="CK164">
        <v>1</v>
      </c>
      <c r="CL164" s="17">
        <v>1</v>
      </c>
      <c r="CM164">
        <v>0</v>
      </c>
      <c r="CN164">
        <v>106</v>
      </c>
      <c r="CO164">
        <v>0</v>
      </c>
      <c r="CP164">
        <v>1</v>
      </c>
      <c r="CQ164">
        <v>33</v>
      </c>
      <c r="CR164" s="33" t="s">
        <v>85</v>
      </c>
    </row>
    <row r="165" spans="1:96" x14ac:dyDescent="0.25">
      <c r="A165">
        <v>164</v>
      </c>
      <c r="B165">
        <v>15</v>
      </c>
      <c r="C165" s="24" t="s">
        <v>161</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1</v>
      </c>
      <c r="BR165">
        <v>0</v>
      </c>
      <c r="BS165" s="17">
        <v>0</v>
      </c>
      <c r="BT165">
        <v>0</v>
      </c>
      <c r="BU165">
        <v>0</v>
      </c>
      <c r="BV165">
        <v>1</v>
      </c>
      <c r="BW165" s="17">
        <v>0</v>
      </c>
      <c r="BX165">
        <v>0</v>
      </c>
      <c r="BY165">
        <v>0</v>
      </c>
      <c r="BZ165" s="17">
        <v>0</v>
      </c>
      <c r="CA165">
        <v>0</v>
      </c>
      <c r="CB165">
        <v>0</v>
      </c>
      <c r="CC165">
        <v>1</v>
      </c>
      <c r="CD165">
        <v>1</v>
      </c>
      <c r="CE165">
        <v>0</v>
      </c>
      <c r="CF165">
        <v>0</v>
      </c>
      <c r="CG165">
        <v>1</v>
      </c>
      <c r="CH165">
        <v>1</v>
      </c>
      <c r="CI165">
        <v>0</v>
      </c>
      <c r="CJ165">
        <v>0</v>
      </c>
      <c r="CK165">
        <v>0</v>
      </c>
      <c r="CL165" s="17">
        <v>1</v>
      </c>
      <c r="CM165">
        <v>0</v>
      </c>
      <c r="CN165">
        <v>106</v>
      </c>
      <c r="CO165">
        <v>0</v>
      </c>
      <c r="CP165">
        <v>1</v>
      </c>
      <c r="CQ165">
        <v>33</v>
      </c>
      <c r="CR165" s="33" t="s">
        <v>85</v>
      </c>
    </row>
    <row r="166" spans="1:96" x14ac:dyDescent="0.25">
      <c r="A166">
        <v>165</v>
      </c>
      <c r="B166">
        <v>15</v>
      </c>
      <c r="C166" s="24" t="s">
        <v>161</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1</v>
      </c>
      <c r="BR166">
        <v>0</v>
      </c>
      <c r="BS166" s="17">
        <v>0</v>
      </c>
      <c r="BT166">
        <v>0</v>
      </c>
      <c r="BU166">
        <v>0</v>
      </c>
      <c r="BV166">
        <v>1</v>
      </c>
      <c r="BW166" s="17">
        <v>0</v>
      </c>
      <c r="BX166">
        <v>0</v>
      </c>
      <c r="BY166">
        <v>0</v>
      </c>
      <c r="BZ166" s="17">
        <v>0</v>
      </c>
      <c r="CA166">
        <v>0</v>
      </c>
      <c r="CB166">
        <v>0</v>
      </c>
      <c r="CC166">
        <v>1</v>
      </c>
      <c r="CD166">
        <v>1</v>
      </c>
      <c r="CE166">
        <v>0</v>
      </c>
      <c r="CF166">
        <v>0</v>
      </c>
      <c r="CG166">
        <v>1</v>
      </c>
      <c r="CH166">
        <v>1</v>
      </c>
      <c r="CI166">
        <v>0</v>
      </c>
      <c r="CJ166">
        <v>0</v>
      </c>
      <c r="CK166">
        <v>0</v>
      </c>
      <c r="CL166" s="17">
        <v>1</v>
      </c>
      <c r="CM166">
        <v>0</v>
      </c>
      <c r="CN166">
        <v>106</v>
      </c>
      <c r="CO166">
        <v>0</v>
      </c>
      <c r="CP166">
        <v>1</v>
      </c>
      <c r="CQ166">
        <v>33</v>
      </c>
      <c r="CR166" s="33" t="s">
        <v>85</v>
      </c>
    </row>
    <row r="167" spans="1:96" x14ac:dyDescent="0.25">
      <c r="A167">
        <v>166</v>
      </c>
      <c r="B167">
        <v>15</v>
      </c>
      <c r="C167" s="24" t="s">
        <v>161</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1</v>
      </c>
      <c r="BR167">
        <v>0</v>
      </c>
      <c r="BS167" s="17">
        <v>0</v>
      </c>
      <c r="BT167">
        <v>0</v>
      </c>
      <c r="BU167">
        <v>0</v>
      </c>
      <c r="BV167">
        <v>1</v>
      </c>
      <c r="BW167" s="17">
        <v>0</v>
      </c>
      <c r="BX167">
        <v>0</v>
      </c>
      <c r="BY167">
        <v>0</v>
      </c>
      <c r="BZ167" s="17">
        <v>0</v>
      </c>
      <c r="CA167">
        <v>0</v>
      </c>
      <c r="CB167">
        <v>0</v>
      </c>
      <c r="CC167">
        <v>1</v>
      </c>
      <c r="CD167">
        <v>1</v>
      </c>
      <c r="CE167">
        <v>0</v>
      </c>
      <c r="CF167">
        <v>0</v>
      </c>
      <c r="CG167">
        <v>1</v>
      </c>
      <c r="CH167">
        <v>1</v>
      </c>
      <c r="CI167">
        <v>0</v>
      </c>
      <c r="CJ167">
        <v>0</v>
      </c>
      <c r="CK167">
        <v>0</v>
      </c>
      <c r="CL167" s="17">
        <v>1</v>
      </c>
      <c r="CM167">
        <v>0</v>
      </c>
      <c r="CN167">
        <v>106</v>
      </c>
      <c r="CO167">
        <v>0</v>
      </c>
      <c r="CP167">
        <v>1</v>
      </c>
      <c r="CQ167">
        <v>33</v>
      </c>
      <c r="CR167" s="33" t="s">
        <v>85</v>
      </c>
    </row>
    <row r="168" spans="1:96" x14ac:dyDescent="0.25">
      <c r="A168">
        <v>167</v>
      </c>
      <c r="B168">
        <v>15</v>
      </c>
      <c r="C168" s="24" t="s">
        <v>161</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1</v>
      </c>
      <c r="BR168">
        <v>0</v>
      </c>
      <c r="BS168" s="17">
        <v>0</v>
      </c>
      <c r="BT168">
        <v>0</v>
      </c>
      <c r="BU168">
        <v>0</v>
      </c>
      <c r="BV168">
        <v>1</v>
      </c>
      <c r="BW168" s="17">
        <v>0</v>
      </c>
      <c r="BX168">
        <v>0</v>
      </c>
      <c r="BY168">
        <v>0</v>
      </c>
      <c r="BZ168" s="17">
        <v>0</v>
      </c>
      <c r="CA168">
        <v>0</v>
      </c>
      <c r="CB168">
        <v>0</v>
      </c>
      <c r="CC168">
        <v>1</v>
      </c>
      <c r="CD168">
        <v>1</v>
      </c>
      <c r="CE168">
        <v>0</v>
      </c>
      <c r="CF168">
        <v>0</v>
      </c>
      <c r="CG168">
        <v>1</v>
      </c>
      <c r="CH168">
        <v>1</v>
      </c>
      <c r="CI168">
        <v>0</v>
      </c>
      <c r="CJ168">
        <v>0</v>
      </c>
      <c r="CK168">
        <v>0</v>
      </c>
      <c r="CL168" s="17">
        <v>1</v>
      </c>
      <c r="CM168">
        <v>0</v>
      </c>
      <c r="CN168">
        <v>106</v>
      </c>
      <c r="CO168">
        <v>0</v>
      </c>
      <c r="CP168">
        <v>1</v>
      </c>
      <c r="CQ168">
        <v>33</v>
      </c>
      <c r="CR168" s="33" t="s">
        <v>85</v>
      </c>
    </row>
    <row r="169" spans="1:96" x14ac:dyDescent="0.25">
      <c r="A169">
        <v>168</v>
      </c>
      <c r="B169">
        <v>15</v>
      </c>
      <c r="C169" s="24" t="s">
        <v>161</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1</v>
      </c>
      <c r="BR169">
        <v>0</v>
      </c>
      <c r="BS169" s="17">
        <v>0</v>
      </c>
      <c r="BT169">
        <v>0</v>
      </c>
      <c r="BU169">
        <v>0</v>
      </c>
      <c r="BV169">
        <v>1</v>
      </c>
      <c r="BW169" s="17">
        <v>0</v>
      </c>
      <c r="BX169">
        <v>0</v>
      </c>
      <c r="BY169">
        <v>0</v>
      </c>
      <c r="BZ169" s="17">
        <v>0</v>
      </c>
      <c r="CA169">
        <v>0</v>
      </c>
      <c r="CB169">
        <v>0</v>
      </c>
      <c r="CC169">
        <v>1</v>
      </c>
      <c r="CD169">
        <v>1</v>
      </c>
      <c r="CE169">
        <v>0</v>
      </c>
      <c r="CF169">
        <v>0</v>
      </c>
      <c r="CG169">
        <v>1</v>
      </c>
      <c r="CH169">
        <v>1</v>
      </c>
      <c r="CI169">
        <v>0</v>
      </c>
      <c r="CJ169">
        <v>0</v>
      </c>
      <c r="CK169">
        <v>0</v>
      </c>
      <c r="CL169" s="17">
        <v>1</v>
      </c>
      <c r="CM169">
        <v>0</v>
      </c>
      <c r="CN169">
        <v>106</v>
      </c>
      <c r="CO169">
        <v>0</v>
      </c>
      <c r="CP169">
        <v>1</v>
      </c>
      <c r="CQ169">
        <v>33</v>
      </c>
      <c r="CR169" s="33" t="s">
        <v>85</v>
      </c>
    </row>
    <row r="170" spans="1:96" x14ac:dyDescent="0.25">
      <c r="A170">
        <v>169</v>
      </c>
      <c r="B170">
        <v>15</v>
      </c>
      <c r="C170" s="24" t="s">
        <v>161</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1</v>
      </c>
      <c r="BR170">
        <v>0</v>
      </c>
      <c r="BS170" s="17">
        <v>0</v>
      </c>
      <c r="BT170">
        <v>0</v>
      </c>
      <c r="BU170">
        <v>0</v>
      </c>
      <c r="BV170">
        <v>1</v>
      </c>
      <c r="BW170" s="17">
        <v>0</v>
      </c>
      <c r="BX170">
        <v>0</v>
      </c>
      <c r="BY170">
        <v>0</v>
      </c>
      <c r="BZ170" s="17">
        <v>0</v>
      </c>
      <c r="CA170">
        <v>0</v>
      </c>
      <c r="CB170">
        <v>0</v>
      </c>
      <c r="CC170">
        <v>1</v>
      </c>
      <c r="CD170">
        <v>1</v>
      </c>
      <c r="CE170">
        <v>0</v>
      </c>
      <c r="CF170">
        <v>0</v>
      </c>
      <c r="CG170">
        <v>1</v>
      </c>
      <c r="CH170">
        <v>1</v>
      </c>
      <c r="CI170">
        <v>0</v>
      </c>
      <c r="CJ170">
        <v>0</v>
      </c>
      <c r="CK170">
        <v>0</v>
      </c>
      <c r="CL170" s="17">
        <v>1</v>
      </c>
      <c r="CM170">
        <v>0</v>
      </c>
      <c r="CN170">
        <v>106</v>
      </c>
      <c r="CO170">
        <v>0</v>
      </c>
      <c r="CP170">
        <v>1</v>
      </c>
      <c r="CQ170">
        <v>33</v>
      </c>
      <c r="CR170" s="33" t="s">
        <v>85</v>
      </c>
    </row>
    <row r="171" spans="1:96" x14ac:dyDescent="0.25">
      <c r="A171">
        <v>170</v>
      </c>
      <c r="B171">
        <v>15</v>
      </c>
      <c r="C171" s="24" t="s">
        <v>161</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1</v>
      </c>
      <c r="BR171">
        <v>0</v>
      </c>
      <c r="BS171" s="17">
        <v>0</v>
      </c>
      <c r="BT171">
        <v>0</v>
      </c>
      <c r="BU171">
        <v>0</v>
      </c>
      <c r="BV171">
        <v>1</v>
      </c>
      <c r="BW171" s="17">
        <v>0</v>
      </c>
      <c r="BX171">
        <v>0</v>
      </c>
      <c r="BY171">
        <v>0</v>
      </c>
      <c r="BZ171" s="17">
        <v>0</v>
      </c>
      <c r="CA171">
        <v>0</v>
      </c>
      <c r="CB171">
        <v>0</v>
      </c>
      <c r="CC171">
        <v>1</v>
      </c>
      <c r="CD171">
        <v>1</v>
      </c>
      <c r="CE171">
        <v>0</v>
      </c>
      <c r="CF171">
        <v>0</v>
      </c>
      <c r="CG171">
        <v>1</v>
      </c>
      <c r="CH171">
        <v>1</v>
      </c>
      <c r="CI171">
        <v>0</v>
      </c>
      <c r="CJ171">
        <v>0</v>
      </c>
      <c r="CK171">
        <v>0</v>
      </c>
      <c r="CL171" s="17">
        <v>1</v>
      </c>
      <c r="CM171">
        <v>0</v>
      </c>
      <c r="CN171">
        <v>106</v>
      </c>
      <c r="CO171">
        <v>0</v>
      </c>
      <c r="CP171">
        <v>1</v>
      </c>
      <c r="CQ171">
        <v>33</v>
      </c>
      <c r="CR171" s="33" t="s">
        <v>85</v>
      </c>
    </row>
    <row r="172" spans="1:96" x14ac:dyDescent="0.25">
      <c r="A172">
        <v>171</v>
      </c>
      <c r="B172">
        <v>15</v>
      </c>
      <c r="C172" s="24" t="s">
        <v>161</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1</v>
      </c>
      <c r="BR172">
        <v>0</v>
      </c>
      <c r="BS172" s="17">
        <v>0</v>
      </c>
      <c r="BT172">
        <v>0</v>
      </c>
      <c r="BU172">
        <v>0</v>
      </c>
      <c r="BV172">
        <v>1</v>
      </c>
      <c r="BW172" s="17">
        <v>0</v>
      </c>
      <c r="BX172">
        <v>0</v>
      </c>
      <c r="BY172">
        <v>0</v>
      </c>
      <c r="BZ172" s="17">
        <v>0</v>
      </c>
      <c r="CA172">
        <v>0</v>
      </c>
      <c r="CB172">
        <v>0</v>
      </c>
      <c r="CC172">
        <v>1</v>
      </c>
      <c r="CD172">
        <v>1</v>
      </c>
      <c r="CE172">
        <v>0</v>
      </c>
      <c r="CF172">
        <v>0</v>
      </c>
      <c r="CG172">
        <v>1</v>
      </c>
      <c r="CH172">
        <v>1</v>
      </c>
      <c r="CI172">
        <v>0</v>
      </c>
      <c r="CJ172">
        <v>0</v>
      </c>
      <c r="CK172">
        <v>0</v>
      </c>
      <c r="CL172" s="17">
        <v>1</v>
      </c>
      <c r="CM172">
        <v>0</v>
      </c>
      <c r="CN172">
        <v>106</v>
      </c>
      <c r="CO172">
        <v>0</v>
      </c>
      <c r="CP172">
        <v>1</v>
      </c>
      <c r="CQ172">
        <v>33</v>
      </c>
      <c r="CR172" s="33" t="s">
        <v>85</v>
      </c>
    </row>
    <row r="173" spans="1:96" x14ac:dyDescent="0.25">
      <c r="A173">
        <v>172</v>
      </c>
      <c r="B173">
        <v>15</v>
      </c>
      <c r="C173" s="24" t="s">
        <v>161</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1</v>
      </c>
      <c r="BR173">
        <v>0</v>
      </c>
      <c r="BS173" s="17">
        <v>0</v>
      </c>
      <c r="BT173">
        <v>0</v>
      </c>
      <c r="BU173">
        <v>0</v>
      </c>
      <c r="BV173">
        <v>1</v>
      </c>
      <c r="BW173" s="17">
        <v>0</v>
      </c>
      <c r="BX173">
        <v>0</v>
      </c>
      <c r="BY173">
        <v>0</v>
      </c>
      <c r="BZ173" s="17">
        <v>0</v>
      </c>
      <c r="CA173">
        <v>0</v>
      </c>
      <c r="CB173">
        <v>0</v>
      </c>
      <c r="CC173">
        <v>1</v>
      </c>
      <c r="CD173">
        <v>1</v>
      </c>
      <c r="CE173">
        <v>0</v>
      </c>
      <c r="CF173">
        <v>0</v>
      </c>
      <c r="CG173">
        <v>1</v>
      </c>
      <c r="CH173">
        <v>1</v>
      </c>
      <c r="CI173">
        <v>0</v>
      </c>
      <c r="CJ173">
        <v>0</v>
      </c>
      <c r="CK173">
        <v>0</v>
      </c>
      <c r="CL173" s="17">
        <v>1</v>
      </c>
      <c r="CM173">
        <v>0</v>
      </c>
      <c r="CN173">
        <v>106</v>
      </c>
      <c r="CO173">
        <v>0</v>
      </c>
      <c r="CP173">
        <v>1</v>
      </c>
      <c r="CQ173">
        <v>33</v>
      </c>
      <c r="CR173" s="33" t="s">
        <v>85</v>
      </c>
    </row>
    <row r="174" spans="1:96" s="50" customFormat="1" x14ac:dyDescent="0.25">
      <c r="A174" s="50">
        <v>173</v>
      </c>
      <c r="B174" s="50">
        <v>15</v>
      </c>
      <c r="C174" s="51" t="s">
        <v>161</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1</v>
      </c>
      <c r="BR174" s="50">
        <v>0</v>
      </c>
      <c r="BS174" s="64">
        <v>0</v>
      </c>
      <c r="BT174" s="50">
        <v>0</v>
      </c>
      <c r="BU174" s="50">
        <v>0</v>
      </c>
      <c r="BV174" s="50">
        <v>1</v>
      </c>
      <c r="BW174" s="64">
        <v>0</v>
      </c>
      <c r="BX174" s="50">
        <v>0</v>
      </c>
      <c r="BY174" s="50">
        <v>0</v>
      </c>
      <c r="BZ174" s="64">
        <v>0</v>
      </c>
      <c r="CA174" s="50">
        <v>0</v>
      </c>
      <c r="CB174" s="50">
        <v>0</v>
      </c>
      <c r="CC174" s="50">
        <v>1</v>
      </c>
      <c r="CD174" s="50">
        <v>1</v>
      </c>
      <c r="CE174" s="50">
        <v>0</v>
      </c>
      <c r="CF174" s="50">
        <v>0</v>
      </c>
      <c r="CG174" s="50">
        <v>1</v>
      </c>
      <c r="CH174">
        <v>1</v>
      </c>
      <c r="CI174" s="50">
        <v>0</v>
      </c>
      <c r="CJ174" s="50">
        <v>0</v>
      </c>
      <c r="CK174" s="50">
        <v>0</v>
      </c>
      <c r="CL174" s="64">
        <v>1</v>
      </c>
      <c r="CM174">
        <v>0</v>
      </c>
      <c r="CN174">
        <v>106</v>
      </c>
      <c r="CO174">
        <v>0</v>
      </c>
      <c r="CP174">
        <v>1</v>
      </c>
      <c r="CQ174">
        <v>33</v>
      </c>
      <c r="CR174" s="33" t="s">
        <v>85</v>
      </c>
    </row>
    <row r="175" spans="1:96" x14ac:dyDescent="0.25">
      <c r="A175">
        <v>174</v>
      </c>
      <c r="B175">
        <v>16</v>
      </c>
      <c r="C175" s="24" t="s">
        <v>186</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s="17">
        <v>0</v>
      </c>
      <c r="BT175">
        <v>0</v>
      </c>
      <c r="BU175">
        <v>0</v>
      </c>
      <c r="BV175">
        <v>1</v>
      </c>
      <c r="BW175" s="17">
        <v>0</v>
      </c>
      <c r="BX175">
        <v>0</v>
      </c>
      <c r="BY175">
        <v>0</v>
      </c>
      <c r="BZ175" s="17">
        <v>0</v>
      </c>
      <c r="CA175">
        <v>0</v>
      </c>
      <c r="CB175">
        <v>0</v>
      </c>
      <c r="CC175">
        <v>1</v>
      </c>
      <c r="CD175">
        <v>1</v>
      </c>
      <c r="CE175">
        <v>0</v>
      </c>
      <c r="CF175">
        <v>0</v>
      </c>
      <c r="CG175">
        <v>0</v>
      </c>
      <c r="CH175">
        <v>0</v>
      </c>
      <c r="CI175">
        <v>0</v>
      </c>
      <c r="CJ175">
        <v>0</v>
      </c>
      <c r="CK175">
        <v>1</v>
      </c>
      <c r="CL175" s="17">
        <v>0</v>
      </c>
      <c r="CM175">
        <v>0</v>
      </c>
      <c r="CN175">
        <v>30</v>
      </c>
      <c r="CO175">
        <v>0</v>
      </c>
      <c r="CP175">
        <v>1</v>
      </c>
      <c r="CQ175">
        <v>29</v>
      </c>
      <c r="CR175" s="33" t="s">
        <v>85</v>
      </c>
    </row>
    <row r="176" spans="1:96" x14ac:dyDescent="0.25">
      <c r="A176">
        <v>175</v>
      </c>
      <c r="B176">
        <v>16</v>
      </c>
      <c r="C176" s="24" t="s">
        <v>186</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s="17">
        <v>0</v>
      </c>
      <c r="BT176">
        <v>0</v>
      </c>
      <c r="BU176">
        <v>0</v>
      </c>
      <c r="BV176">
        <v>1</v>
      </c>
      <c r="BW176" s="17">
        <v>0</v>
      </c>
      <c r="BX176">
        <v>0</v>
      </c>
      <c r="BY176">
        <v>0</v>
      </c>
      <c r="BZ176" s="17">
        <v>0</v>
      </c>
      <c r="CA176">
        <v>0</v>
      </c>
      <c r="CB176">
        <v>0</v>
      </c>
      <c r="CC176">
        <v>1</v>
      </c>
      <c r="CD176">
        <v>1</v>
      </c>
      <c r="CE176">
        <v>0</v>
      </c>
      <c r="CF176">
        <v>0</v>
      </c>
      <c r="CG176">
        <v>0</v>
      </c>
      <c r="CH176">
        <v>0</v>
      </c>
      <c r="CI176">
        <v>0</v>
      </c>
      <c r="CJ176">
        <v>0</v>
      </c>
      <c r="CK176">
        <v>1</v>
      </c>
      <c r="CL176" s="17">
        <v>0</v>
      </c>
      <c r="CM176">
        <v>0</v>
      </c>
      <c r="CN176">
        <v>30</v>
      </c>
      <c r="CO176">
        <v>0</v>
      </c>
      <c r="CP176">
        <v>1</v>
      </c>
      <c r="CQ176">
        <v>29</v>
      </c>
      <c r="CR176" s="33" t="s">
        <v>85</v>
      </c>
    </row>
    <row r="177" spans="1:96" x14ac:dyDescent="0.25">
      <c r="A177">
        <v>176</v>
      </c>
      <c r="B177">
        <v>16</v>
      </c>
      <c r="C177" s="24" t="s">
        <v>186</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s="17">
        <v>0</v>
      </c>
      <c r="BT177">
        <v>0</v>
      </c>
      <c r="BU177">
        <v>0</v>
      </c>
      <c r="BV177">
        <v>1</v>
      </c>
      <c r="BW177" s="17">
        <v>0</v>
      </c>
      <c r="BX177">
        <v>0</v>
      </c>
      <c r="BY177">
        <v>0</v>
      </c>
      <c r="BZ177" s="17">
        <v>0</v>
      </c>
      <c r="CA177">
        <v>0</v>
      </c>
      <c r="CB177">
        <v>0</v>
      </c>
      <c r="CC177">
        <v>1</v>
      </c>
      <c r="CD177">
        <v>1</v>
      </c>
      <c r="CE177">
        <v>0</v>
      </c>
      <c r="CF177">
        <v>0</v>
      </c>
      <c r="CG177">
        <v>0</v>
      </c>
      <c r="CH177">
        <v>0</v>
      </c>
      <c r="CI177">
        <v>0</v>
      </c>
      <c r="CJ177">
        <v>0</v>
      </c>
      <c r="CK177">
        <v>1</v>
      </c>
      <c r="CL177" s="17">
        <v>0</v>
      </c>
      <c r="CM177">
        <v>0</v>
      </c>
      <c r="CN177">
        <v>30</v>
      </c>
      <c r="CO177">
        <v>0</v>
      </c>
      <c r="CP177">
        <v>1</v>
      </c>
      <c r="CQ177">
        <v>29</v>
      </c>
      <c r="CR177" s="33" t="s">
        <v>85</v>
      </c>
    </row>
    <row r="178" spans="1:96" x14ac:dyDescent="0.25">
      <c r="A178">
        <v>177</v>
      </c>
      <c r="B178">
        <v>16</v>
      </c>
      <c r="C178" s="24" t="s">
        <v>186</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s="17">
        <v>0</v>
      </c>
      <c r="BT178">
        <v>0</v>
      </c>
      <c r="BU178">
        <v>0</v>
      </c>
      <c r="BV178">
        <v>1</v>
      </c>
      <c r="BW178" s="17">
        <v>0</v>
      </c>
      <c r="BX178">
        <v>0</v>
      </c>
      <c r="BY178">
        <v>0</v>
      </c>
      <c r="BZ178" s="17">
        <v>0</v>
      </c>
      <c r="CA178">
        <v>0</v>
      </c>
      <c r="CB178">
        <v>0</v>
      </c>
      <c r="CC178">
        <v>1</v>
      </c>
      <c r="CD178">
        <v>1</v>
      </c>
      <c r="CE178">
        <v>0</v>
      </c>
      <c r="CF178">
        <v>0</v>
      </c>
      <c r="CG178">
        <v>0</v>
      </c>
      <c r="CH178">
        <v>0</v>
      </c>
      <c r="CI178">
        <v>0</v>
      </c>
      <c r="CJ178">
        <v>0</v>
      </c>
      <c r="CK178">
        <v>1</v>
      </c>
      <c r="CL178" s="17">
        <v>0</v>
      </c>
      <c r="CM178">
        <v>0</v>
      </c>
      <c r="CN178">
        <v>30</v>
      </c>
      <c r="CO178">
        <v>0</v>
      </c>
      <c r="CP178">
        <v>1</v>
      </c>
      <c r="CQ178">
        <v>29</v>
      </c>
      <c r="CR178" s="33" t="s">
        <v>85</v>
      </c>
    </row>
    <row r="179" spans="1:96" x14ac:dyDescent="0.25">
      <c r="A179">
        <v>178</v>
      </c>
      <c r="B179">
        <v>16</v>
      </c>
      <c r="C179" s="24" t="s">
        <v>186</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s="17">
        <v>0</v>
      </c>
      <c r="BT179">
        <v>0</v>
      </c>
      <c r="BU179">
        <v>0</v>
      </c>
      <c r="BV179">
        <v>1</v>
      </c>
      <c r="BW179" s="17">
        <v>0</v>
      </c>
      <c r="BX179">
        <v>0</v>
      </c>
      <c r="BY179">
        <v>0</v>
      </c>
      <c r="BZ179" s="17">
        <v>0</v>
      </c>
      <c r="CA179">
        <v>0</v>
      </c>
      <c r="CB179">
        <v>0</v>
      </c>
      <c r="CC179">
        <v>1</v>
      </c>
      <c r="CD179">
        <v>1</v>
      </c>
      <c r="CE179">
        <v>0</v>
      </c>
      <c r="CF179">
        <v>0</v>
      </c>
      <c r="CG179">
        <v>0</v>
      </c>
      <c r="CH179">
        <v>0</v>
      </c>
      <c r="CI179">
        <v>0</v>
      </c>
      <c r="CJ179">
        <v>0</v>
      </c>
      <c r="CK179">
        <v>1</v>
      </c>
      <c r="CL179" s="17">
        <v>0</v>
      </c>
      <c r="CM179">
        <v>0</v>
      </c>
      <c r="CN179">
        <v>30</v>
      </c>
      <c r="CO179">
        <v>0</v>
      </c>
      <c r="CP179">
        <v>1</v>
      </c>
      <c r="CQ179">
        <v>29</v>
      </c>
      <c r="CR179" s="33" t="s">
        <v>85</v>
      </c>
    </row>
    <row r="180" spans="1:96" x14ac:dyDescent="0.25">
      <c r="A180">
        <v>179</v>
      </c>
      <c r="B180">
        <v>16</v>
      </c>
      <c r="C180" s="24" t="s">
        <v>186</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s="17">
        <v>0</v>
      </c>
      <c r="BT180">
        <v>0</v>
      </c>
      <c r="BU180">
        <v>0</v>
      </c>
      <c r="BV180">
        <v>1</v>
      </c>
      <c r="BW180" s="17">
        <v>0</v>
      </c>
      <c r="BX180">
        <v>0</v>
      </c>
      <c r="BY180">
        <v>0</v>
      </c>
      <c r="BZ180" s="17">
        <v>0</v>
      </c>
      <c r="CA180">
        <v>0</v>
      </c>
      <c r="CB180">
        <v>0</v>
      </c>
      <c r="CC180">
        <v>1</v>
      </c>
      <c r="CD180">
        <v>1</v>
      </c>
      <c r="CE180">
        <v>0</v>
      </c>
      <c r="CF180">
        <v>0</v>
      </c>
      <c r="CG180">
        <v>0</v>
      </c>
      <c r="CH180">
        <v>0</v>
      </c>
      <c r="CI180">
        <v>0</v>
      </c>
      <c r="CJ180">
        <v>0</v>
      </c>
      <c r="CK180">
        <v>1</v>
      </c>
      <c r="CL180" s="17">
        <v>0</v>
      </c>
      <c r="CM180">
        <v>0</v>
      </c>
      <c r="CN180">
        <v>30</v>
      </c>
      <c r="CO180">
        <v>0</v>
      </c>
      <c r="CP180">
        <v>1</v>
      </c>
      <c r="CQ180">
        <v>29</v>
      </c>
      <c r="CR180" s="33" t="s">
        <v>85</v>
      </c>
    </row>
    <row r="181" spans="1:96" x14ac:dyDescent="0.25">
      <c r="A181">
        <v>180</v>
      </c>
      <c r="B181">
        <v>16</v>
      </c>
      <c r="C181" s="24" t="s">
        <v>186</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s="17">
        <v>0</v>
      </c>
      <c r="BT181">
        <v>0</v>
      </c>
      <c r="BU181">
        <v>0</v>
      </c>
      <c r="BV181">
        <v>1</v>
      </c>
      <c r="BW181" s="17">
        <v>0</v>
      </c>
      <c r="BX181">
        <v>0</v>
      </c>
      <c r="BY181">
        <v>0</v>
      </c>
      <c r="BZ181" s="17">
        <v>0</v>
      </c>
      <c r="CA181">
        <v>0</v>
      </c>
      <c r="CB181">
        <v>0</v>
      </c>
      <c r="CC181">
        <v>1</v>
      </c>
      <c r="CD181">
        <v>1</v>
      </c>
      <c r="CE181">
        <v>0</v>
      </c>
      <c r="CF181">
        <v>0</v>
      </c>
      <c r="CG181">
        <v>0</v>
      </c>
      <c r="CH181">
        <v>0</v>
      </c>
      <c r="CI181">
        <v>0</v>
      </c>
      <c r="CJ181">
        <v>0</v>
      </c>
      <c r="CK181">
        <v>1</v>
      </c>
      <c r="CL181" s="17">
        <v>0</v>
      </c>
      <c r="CM181">
        <v>0</v>
      </c>
      <c r="CN181">
        <v>30</v>
      </c>
      <c r="CO181">
        <v>0</v>
      </c>
      <c r="CP181">
        <v>1</v>
      </c>
      <c r="CQ181">
        <v>29</v>
      </c>
      <c r="CR181" s="33" t="s">
        <v>85</v>
      </c>
    </row>
    <row r="182" spans="1:96" x14ac:dyDescent="0.25">
      <c r="A182">
        <v>181</v>
      </c>
      <c r="B182">
        <v>16</v>
      </c>
      <c r="C182" s="24" t="s">
        <v>186</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s="17">
        <v>0</v>
      </c>
      <c r="BT182">
        <v>0</v>
      </c>
      <c r="BU182">
        <v>0</v>
      </c>
      <c r="BV182">
        <v>1</v>
      </c>
      <c r="BW182" s="17">
        <v>0</v>
      </c>
      <c r="BX182">
        <v>0</v>
      </c>
      <c r="BY182">
        <v>0</v>
      </c>
      <c r="BZ182" s="17">
        <v>0</v>
      </c>
      <c r="CA182">
        <v>0</v>
      </c>
      <c r="CB182">
        <v>0</v>
      </c>
      <c r="CC182">
        <v>1</v>
      </c>
      <c r="CD182">
        <v>1</v>
      </c>
      <c r="CE182">
        <v>0</v>
      </c>
      <c r="CF182">
        <v>0</v>
      </c>
      <c r="CG182">
        <v>0</v>
      </c>
      <c r="CH182">
        <v>0</v>
      </c>
      <c r="CI182">
        <v>0</v>
      </c>
      <c r="CJ182">
        <v>0</v>
      </c>
      <c r="CK182">
        <v>1</v>
      </c>
      <c r="CL182" s="17">
        <v>0</v>
      </c>
      <c r="CM182">
        <v>0</v>
      </c>
      <c r="CN182">
        <v>30</v>
      </c>
      <c r="CO182">
        <v>0</v>
      </c>
      <c r="CP182">
        <v>1</v>
      </c>
      <c r="CQ182">
        <v>29</v>
      </c>
      <c r="CR182" s="33" t="s">
        <v>85</v>
      </c>
    </row>
    <row r="183" spans="1:96" x14ac:dyDescent="0.25">
      <c r="A183">
        <v>182</v>
      </c>
      <c r="B183">
        <v>16</v>
      </c>
      <c r="C183" s="24" t="s">
        <v>186</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s="17">
        <v>0</v>
      </c>
      <c r="BT183">
        <v>0</v>
      </c>
      <c r="BU183">
        <v>0</v>
      </c>
      <c r="BV183">
        <v>1</v>
      </c>
      <c r="BW183" s="17">
        <v>0</v>
      </c>
      <c r="BX183">
        <v>0</v>
      </c>
      <c r="BY183">
        <v>0</v>
      </c>
      <c r="BZ183" s="17">
        <v>0</v>
      </c>
      <c r="CA183">
        <v>0</v>
      </c>
      <c r="CB183">
        <v>0</v>
      </c>
      <c r="CC183">
        <v>1</v>
      </c>
      <c r="CD183">
        <v>1</v>
      </c>
      <c r="CE183">
        <v>0</v>
      </c>
      <c r="CF183">
        <v>0</v>
      </c>
      <c r="CG183">
        <v>0</v>
      </c>
      <c r="CH183">
        <v>0</v>
      </c>
      <c r="CI183">
        <v>0</v>
      </c>
      <c r="CJ183">
        <v>0</v>
      </c>
      <c r="CK183">
        <v>1</v>
      </c>
      <c r="CL183" s="17">
        <v>0</v>
      </c>
      <c r="CM183">
        <v>0</v>
      </c>
      <c r="CN183">
        <v>30</v>
      </c>
      <c r="CO183">
        <v>0</v>
      </c>
      <c r="CP183">
        <v>1</v>
      </c>
      <c r="CQ183">
        <v>29</v>
      </c>
      <c r="CR183" s="33" t="s">
        <v>85</v>
      </c>
    </row>
    <row r="184" spans="1:96" x14ac:dyDescent="0.25">
      <c r="A184">
        <v>183</v>
      </c>
      <c r="B184">
        <v>16</v>
      </c>
      <c r="C184" s="24" t="s">
        <v>186</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s="17">
        <v>0</v>
      </c>
      <c r="BT184">
        <v>0</v>
      </c>
      <c r="BU184">
        <v>0</v>
      </c>
      <c r="BV184">
        <v>1</v>
      </c>
      <c r="BW184" s="17">
        <v>0</v>
      </c>
      <c r="BX184">
        <v>0</v>
      </c>
      <c r="BY184">
        <v>0</v>
      </c>
      <c r="BZ184" s="17">
        <v>0</v>
      </c>
      <c r="CA184">
        <v>0</v>
      </c>
      <c r="CB184">
        <v>0</v>
      </c>
      <c r="CC184">
        <v>1</v>
      </c>
      <c r="CD184">
        <v>1</v>
      </c>
      <c r="CE184">
        <v>0</v>
      </c>
      <c r="CF184">
        <v>0</v>
      </c>
      <c r="CG184">
        <v>0</v>
      </c>
      <c r="CH184">
        <v>0</v>
      </c>
      <c r="CI184">
        <v>0</v>
      </c>
      <c r="CJ184">
        <v>0</v>
      </c>
      <c r="CK184">
        <v>1</v>
      </c>
      <c r="CL184" s="17">
        <v>0</v>
      </c>
      <c r="CM184">
        <v>0</v>
      </c>
      <c r="CN184">
        <v>30</v>
      </c>
      <c r="CO184">
        <v>0</v>
      </c>
      <c r="CP184">
        <v>1</v>
      </c>
      <c r="CQ184">
        <v>29</v>
      </c>
      <c r="CR184" s="33" t="s">
        <v>85</v>
      </c>
    </row>
    <row r="185" spans="1:96" x14ac:dyDescent="0.25">
      <c r="A185">
        <v>184</v>
      </c>
      <c r="B185">
        <v>16</v>
      </c>
      <c r="C185" s="24" t="s">
        <v>186</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s="17">
        <v>0</v>
      </c>
      <c r="BT185">
        <v>0</v>
      </c>
      <c r="BU185">
        <v>0</v>
      </c>
      <c r="BV185">
        <v>1</v>
      </c>
      <c r="BW185" s="17">
        <v>0</v>
      </c>
      <c r="BX185">
        <v>0</v>
      </c>
      <c r="BY185">
        <v>0</v>
      </c>
      <c r="BZ185" s="17">
        <v>0</v>
      </c>
      <c r="CA185">
        <v>0</v>
      </c>
      <c r="CB185">
        <v>0</v>
      </c>
      <c r="CC185">
        <v>1</v>
      </c>
      <c r="CD185">
        <v>1</v>
      </c>
      <c r="CE185">
        <v>0</v>
      </c>
      <c r="CF185">
        <v>0</v>
      </c>
      <c r="CG185">
        <v>0</v>
      </c>
      <c r="CH185">
        <v>0</v>
      </c>
      <c r="CI185">
        <v>0</v>
      </c>
      <c r="CJ185">
        <v>0</v>
      </c>
      <c r="CK185">
        <v>1</v>
      </c>
      <c r="CL185" s="17">
        <v>0</v>
      </c>
      <c r="CM185">
        <v>0</v>
      </c>
      <c r="CN185">
        <v>30</v>
      </c>
      <c r="CO185">
        <v>0</v>
      </c>
      <c r="CP185">
        <v>1</v>
      </c>
      <c r="CQ185">
        <v>29</v>
      </c>
      <c r="CR185" s="33" t="s">
        <v>85</v>
      </c>
    </row>
    <row r="186" spans="1:96" x14ac:dyDescent="0.25">
      <c r="A186">
        <v>185</v>
      </c>
      <c r="B186">
        <v>16</v>
      </c>
      <c r="C186" s="24" t="s">
        <v>186</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s="17">
        <v>0</v>
      </c>
      <c r="BT186">
        <v>0</v>
      </c>
      <c r="BU186">
        <v>0</v>
      </c>
      <c r="BV186">
        <v>1</v>
      </c>
      <c r="BW186" s="17">
        <v>0</v>
      </c>
      <c r="BX186">
        <v>0</v>
      </c>
      <c r="BY186">
        <v>0</v>
      </c>
      <c r="BZ186" s="17">
        <v>0</v>
      </c>
      <c r="CA186">
        <v>0</v>
      </c>
      <c r="CB186">
        <v>0</v>
      </c>
      <c r="CC186">
        <v>1</v>
      </c>
      <c r="CD186">
        <v>1</v>
      </c>
      <c r="CE186">
        <v>0</v>
      </c>
      <c r="CF186">
        <v>0</v>
      </c>
      <c r="CG186">
        <v>0</v>
      </c>
      <c r="CH186">
        <v>0</v>
      </c>
      <c r="CI186">
        <v>0</v>
      </c>
      <c r="CJ186">
        <v>0</v>
      </c>
      <c r="CK186">
        <v>1</v>
      </c>
      <c r="CL186" s="17">
        <v>0</v>
      </c>
      <c r="CM186">
        <v>0</v>
      </c>
      <c r="CN186">
        <v>30</v>
      </c>
      <c r="CO186">
        <v>0</v>
      </c>
      <c r="CP186">
        <v>1</v>
      </c>
      <c r="CQ186">
        <v>29</v>
      </c>
      <c r="CR186" s="33" t="s">
        <v>85</v>
      </c>
    </row>
    <row r="187" spans="1:96" x14ac:dyDescent="0.25">
      <c r="A187">
        <v>186</v>
      </c>
      <c r="B187">
        <v>16</v>
      </c>
      <c r="C187" s="24" t="s">
        <v>186</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s="17">
        <v>0</v>
      </c>
      <c r="BT187">
        <v>0</v>
      </c>
      <c r="BU187">
        <v>0</v>
      </c>
      <c r="BV187">
        <v>1</v>
      </c>
      <c r="BW187" s="17">
        <v>0</v>
      </c>
      <c r="BX187">
        <v>0</v>
      </c>
      <c r="BY187">
        <v>0</v>
      </c>
      <c r="BZ187" s="17">
        <v>0</v>
      </c>
      <c r="CA187">
        <v>0</v>
      </c>
      <c r="CB187">
        <v>0</v>
      </c>
      <c r="CC187">
        <v>1</v>
      </c>
      <c r="CD187">
        <v>1</v>
      </c>
      <c r="CE187">
        <v>0</v>
      </c>
      <c r="CF187">
        <v>0</v>
      </c>
      <c r="CG187">
        <v>0</v>
      </c>
      <c r="CH187">
        <v>0</v>
      </c>
      <c r="CI187">
        <v>0</v>
      </c>
      <c r="CJ187">
        <v>0</v>
      </c>
      <c r="CK187">
        <v>1</v>
      </c>
      <c r="CL187" s="17">
        <v>0</v>
      </c>
      <c r="CM187">
        <v>0</v>
      </c>
      <c r="CN187">
        <v>30</v>
      </c>
      <c r="CO187">
        <v>0</v>
      </c>
      <c r="CP187">
        <v>1</v>
      </c>
      <c r="CQ187">
        <v>29</v>
      </c>
      <c r="CR187" s="33" t="s">
        <v>85</v>
      </c>
    </row>
    <row r="188" spans="1:96" x14ac:dyDescent="0.25">
      <c r="A188">
        <v>187</v>
      </c>
      <c r="B188">
        <v>16</v>
      </c>
      <c r="C188" s="24" t="s">
        <v>186</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s="17">
        <v>0</v>
      </c>
      <c r="BT188">
        <v>0</v>
      </c>
      <c r="BU188">
        <v>0</v>
      </c>
      <c r="BV188">
        <v>1</v>
      </c>
      <c r="BW188" s="17">
        <v>0</v>
      </c>
      <c r="BX188">
        <v>0</v>
      </c>
      <c r="BY188">
        <v>0</v>
      </c>
      <c r="BZ188" s="17">
        <v>0</v>
      </c>
      <c r="CA188">
        <v>0</v>
      </c>
      <c r="CB188">
        <v>0</v>
      </c>
      <c r="CC188">
        <v>1</v>
      </c>
      <c r="CD188">
        <v>1</v>
      </c>
      <c r="CE188">
        <v>0</v>
      </c>
      <c r="CF188">
        <v>0</v>
      </c>
      <c r="CG188">
        <v>0</v>
      </c>
      <c r="CH188">
        <v>0</v>
      </c>
      <c r="CI188">
        <v>0</v>
      </c>
      <c r="CJ188">
        <v>0</v>
      </c>
      <c r="CK188">
        <v>1</v>
      </c>
      <c r="CL188" s="17">
        <v>0</v>
      </c>
      <c r="CM188">
        <v>0</v>
      </c>
      <c r="CN188">
        <v>30</v>
      </c>
      <c r="CO188">
        <v>0</v>
      </c>
      <c r="CP188">
        <v>1</v>
      </c>
      <c r="CQ188">
        <v>29</v>
      </c>
      <c r="CR188" s="33" t="s">
        <v>85</v>
      </c>
    </row>
    <row r="189" spans="1:96" x14ac:dyDescent="0.25">
      <c r="A189">
        <v>188</v>
      </c>
      <c r="B189">
        <v>16</v>
      </c>
      <c r="C189" s="24" t="s">
        <v>186</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s="17">
        <v>0</v>
      </c>
      <c r="BT189">
        <v>0</v>
      </c>
      <c r="BU189">
        <v>0</v>
      </c>
      <c r="BV189">
        <v>1</v>
      </c>
      <c r="BW189" s="17">
        <v>0</v>
      </c>
      <c r="BX189">
        <v>0</v>
      </c>
      <c r="BY189">
        <v>0</v>
      </c>
      <c r="BZ189" s="17">
        <v>0</v>
      </c>
      <c r="CA189">
        <v>0</v>
      </c>
      <c r="CB189">
        <v>0</v>
      </c>
      <c r="CC189">
        <v>1</v>
      </c>
      <c r="CD189">
        <v>1</v>
      </c>
      <c r="CE189">
        <v>0</v>
      </c>
      <c r="CF189">
        <v>0</v>
      </c>
      <c r="CG189">
        <v>0</v>
      </c>
      <c r="CH189">
        <v>0</v>
      </c>
      <c r="CI189">
        <v>0</v>
      </c>
      <c r="CJ189">
        <v>0</v>
      </c>
      <c r="CK189">
        <v>1</v>
      </c>
      <c r="CL189" s="17">
        <v>0</v>
      </c>
      <c r="CM189">
        <v>0</v>
      </c>
      <c r="CN189">
        <v>30</v>
      </c>
      <c r="CO189">
        <v>0</v>
      </c>
      <c r="CP189">
        <v>1</v>
      </c>
      <c r="CQ189">
        <v>29</v>
      </c>
      <c r="CR189" s="33" t="s">
        <v>85</v>
      </c>
    </row>
    <row r="190" spans="1:96" x14ac:dyDescent="0.25">
      <c r="A190">
        <v>189</v>
      </c>
      <c r="B190">
        <v>16</v>
      </c>
      <c r="C190" s="24" t="s">
        <v>186</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s="17">
        <v>0</v>
      </c>
      <c r="BT190">
        <v>0</v>
      </c>
      <c r="BU190">
        <v>0</v>
      </c>
      <c r="BV190">
        <v>1</v>
      </c>
      <c r="BW190" s="17">
        <v>0</v>
      </c>
      <c r="BX190">
        <v>0</v>
      </c>
      <c r="BY190">
        <v>0</v>
      </c>
      <c r="BZ190" s="17">
        <v>0</v>
      </c>
      <c r="CA190">
        <v>0</v>
      </c>
      <c r="CB190">
        <v>0</v>
      </c>
      <c r="CC190">
        <v>1</v>
      </c>
      <c r="CD190">
        <v>1</v>
      </c>
      <c r="CE190">
        <v>0</v>
      </c>
      <c r="CF190">
        <v>0</v>
      </c>
      <c r="CG190">
        <v>0</v>
      </c>
      <c r="CH190">
        <v>0</v>
      </c>
      <c r="CI190">
        <v>0</v>
      </c>
      <c r="CJ190">
        <v>0</v>
      </c>
      <c r="CK190">
        <v>1</v>
      </c>
      <c r="CL190" s="17">
        <v>0</v>
      </c>
      <c r="CM190">
        <v>0</v>
      </c>
      <c r="CN190">
        <v>30</v>
      </c>
      <c r="CO190">
        <v>0</v>
      </c>
      <c r="CP190">
        <v>1</v>
      </c>
      <c r="CQ190">
        <v>29</v>
      </c>
      <c r="CR190" s="33" t="s">
        <v>85</v>
      </c>
    </row>
    <row r="191" spans="1:96" x14ac:dyDescent="0.25">
      <c r="A191">
        <v>190</v>
      </c>
      <c r="B191">
        <v>16</v>
      </c>
      <c r="C191" s="24" t="s">
        <v>186</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s="17">
        <v>0</v>
      </c>
      <c r="BT191">
        <v>0</v>
      </c>
      <c r="BU191">
        <v>1</v>
      </c>
      <c r="BV191">
        <v>0</v>
      </c>
      <c r="BW191" s="17">
        <v>0</v>
      </c>
      <c r="BX191">
        <v>1</v>
      </c>
      <c r="BY191">
        <v>0</v>
      </c>
      <c r="BZ191" s="17">
        <v>0</v>
      </c>
      <c r="CA191">
        <v>0</v>
      </c>
      <c r="CB191">
        <v>0</v>
      </c>
      <c r="CC191">
        <v>1</v>
      </c>
      <c r="CD191">
        <v>1</v>
      </c>
      <c r="CE191">
        <v>0</v>
      </c>
      <c r="CF191">
        <v>0</v>
      </c>
      <c r="CG191">
        <v>0</v>
      </c>
      <c r="CH191">
        <v>0</v>
      </c>
      <c r="CI191">
        <v>0</v>
      </c>
      <c r="CJ191">
        <v>0</v>
      </c>
      <c r="CK191">
        <v>1</v>
      </c>
      <c r="CL191" s="17">
        <v>0</v>
      </c>
      <c r="CM191">
        <v>0</v>
      </c>
      <c r="CN191">
        <v>30</v>
      </c>
      <c r="CO191">
        <v>0</v>
      </c>
      <c r="CP191">
        <v>1</v>
      </c>
      <c r="CQ191">
        <v>29</v>
      </c>
      <c r="CR191" s="33" t="s">
        <v>85</v>
      </c>
    </row>
    <row r="192" spans="1:96" x14ac:dyDescent="0.25">
      <c r="A192">
        <v>191</v>
      </c>
      <c r="B192">
        <v>16</v>
      </c>
      <c r="C192" s="24" t="s">
        <v>186</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s="17">
        <v>0</v>
      </c>
      <c r="BT192">
        <v>0</v>
      </c>
      <c r="BU192">
        <v>1</v>
      </c>
      <c r="BV192">
        <v>0</v>
      </c>
      <c r="BW192" s="17">
        <v>0</v>
      </c>
      <c r="BX192">
        <v>1</v>
      </c>
      <c r="BY192">
        <v>0</v>
      </c>
      <c r="BZ192" s="17">
        <v>0</v>
      </c>
      <c r="CA192">
        <v>0</v>
      </c>
      <c r="CB192">
        <v>0</v>
      </c>
      <c r="CC192">
        <v>1</v>
      </c>
      <c r="CD192">
        <v>1</v>
      </c>
      <c r="CE192">
        <v>0</v>
      </c>
      <c r="CF192">
        <v>0</v>
      </c>
      <c r="CG192">
        <v>0</v>
      </c>
      <c r="CH192">
        <v>0</v>
      </c>
      <c r="CI192">
        <v>0</v>
      </c>
      <c r="CJ192">
        <v>0</v>
      </c>
      <c r="CK192">
        <v>1</v>
      </c>
      <c r="CL192" s="17">
        <v>0</v>
      </c>
      <c r="CM192">
        <v>0</v>
      </c>
      <c r="CN192">
        <v>30</v>
      </c>
      <c r="CO192">
        <v>0</v>
      </c>
      <c r="CP192">
        <v>1</v>
      </c>
      <c r="CQ192">
        <v>29</v>
      </c>
      <c r="CR192" s="33" t="s">
        <v>85</v>
      </c>
    </row>
    <row r="193" spans="1:96" x14ac:dyDescent="0.25">
      <c r="A193">
        <v>192</v>
      </c>
      <c r="B193">
        <v>16</v>
      </c>
      <c r="C193" s="24" t="s">
        <v>186</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s="17">
        <v>0</v>
      </c>
      <c r="BT193">
        <v>0</v>
      </c>
      <c r="BU193">
        <v>1</v>
      </c>
      <c r="BV193">
        <v>0</v>
      </c>
      <c r="BW193" s="17">
        <v>0</v>
      </c>
      <c r="BX193">
        <v>1</v>
      </c>
      <c r="BY193">
        <v>0</v>
      </c>
      <c r="BZ193" s="17">
        <v>0</v>
      </c>
      <c r="CA193">
        <v>0</v>
      </c>
      <c r="CB193">
        <v>0</v>
      </c>
      <c r="CC193">
        <v>1</v>
      </c>
      <c r="CD193">
        <v>1</v>
      </c>
      <c r="CE193">
        <v>0</v>
      </c>
      <c r="CF193">
        <v>0</v>
      </c>
      <c r="CG193">
        <v>0</v>
      </c>
      <c r="CH193">
        <v>0</v>
      </c>
      <c r="CI193">
        <v>0</v>
      </c>
      <c r="CJ193">
        <v>0</v>
      </c>
      <c r="CK193">
        <v>1</v>
      </c>
      <c r="CL193" s="17">
        <v>0</v>
      </c>
      <c r="CM193">
        <v>0</v>
      </c>
      <c r="CN193">
        <v>30</v>
      </c>
      <c r="CO193">
        <v>0</v>
      </c>
      <c r="CP193">
        <v>1</v>
      </c>
      <c r="CQ193">
        <v>29</v>
      </c>
      <c r="CR193" s="33" t="s">
        <v>85</v>
      </c>
    </row>
    <row r="194" spans="1:96" x14ac:dyDescent="0.25">
      <c r="A194">
        <v>193</v>
      </c>
      <c r="B194">
        <v>16</v>
      </c>
      <c r="C194" s="24" t="s">
        <v>186</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s="17">
        <v>0</v>
      </c>
      <c r="BT194">
        <v>0</v>
      </c>
      <c r="BU194">
        <v>1</v>
      </c>
      <c r="BV194">
        <v>0</v>
      </c>
      <c r="BW194" s="17">
        <v>0</v>
      </c>
      <c r="BX194">
        <v>1</v>
      </c>
      <c r="BY194">
        <v>0</v>
      </c>
      <c r="BZ194" s="17">
        <v>0</v>
      </c>
      <c r="CA194">
        <v>0</v>
      </c>
      <c r="CB194">
        <v>0</v>
      </c>
      <c r="CC194">
        <v>1</v>
      </c>
      <c r="CD194">
        <v>1</v>
      </c>
      <c r="CE194">
        <v>0</v>
      </c>
      <c r="CF194">
        <v>0</v>
      </c>
      <c r="CG194">
        <v>0</v>
      </c>
      <c r="CH194">
        <v>0</v>
      </c>
      <c r="CI194">
        <v>0</v>
      </c>
      <c r="CJ194">
        <v>0</v>
      </c>
      <c r="CK194">
        <v>1</v>
      </c>
      <c r="CL194" s="17">
        <v>0</v>
      </c>
      <c r="CM194">
        <v>0</v>
      </c>
      <c r="CN194">
        <v>30</v>
      </c>
      <c r="CO194">
        <v>0</v>
      </c>
      <c r="CP194">
        <v>1</v>
      </c>
      <c r="CQ194">
        <v>29</v>
      </c>
      <c r="CR194" s="33" t="s">
        <v>85</v>
      </c>
    </row>
    <row r="195" spans="1:96" x14ac:dyDescent="0.25">
      <c r="A195">
        <v>194</v>
      </c>
      <c r="B195">
        <v>16</v>
      </c>
      <c r="C195" s="24" t="s">
        <v>186</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s="17">
        <v>0</v>
      </c>
      <c r="BT195">
        <v>0</v>
      </c>
      <c r="BU195">
        <v>1</v>
      </c>
      <c r="BV195">
        <v>0</v>
      </c>
      <c r="BW195" s="17">
        <v>0</v>
      </c>
      <c r="BX195">
        <v>1</v>
      </c>
      <c r="BY195">
        <v>0</v>
      </c>
      <c r="BZ195" s="17">
        <v>0</v>
      </c>
      <c r="CA195">
        <v>0</v>
      </c>
      <c r="CB195">
        <v>0</v>
      </c>
      <c r="CC195">
        <v>1</v>
      </c>
      <c r="CD195">
        <v>1</v>
      </c>
      <c r="CE195">
        <v>0</v>
      </c>
      <c r="CF195">
        <v>0</v>
      </c>
      <c r="CG195">
        <v>0</v>
      </c>
      <c r="CH195">
        <v>0</v>
      </c>
      <c r="CI195">
        <v>0</v>
      </c>
      <c r="CJ195">
        <v>0</v>
      </c>
      <c r="CK195">
        <v>1</v>
      </c>
      <c r="CL195" s="17">
        <v>0</v>
      </c>
      <c r="CM195">
        <v>0</v>
      </c>
      <c r="CN195">
        <v>30</v>
      </c>
      <c r="CO195">
        <v>0</v>
      </c>
      <c r="CP195">
        <v>1</v>
      </c>
      <c r="CQ195">
        <v>29</v>
      </c>
      <c r="CR195" s="33" t="s">
        <v>85</v>
      </c>
    </row>
    <row r="196" spans="1:96" x14ac:dyDescent="0.25">
      <c r="A196">
        <v>195</v>
      </c>
      <c r="B196">
        <v>16</v>
      </c>
      <c r="C196" s="24" t="s">
        <v>186</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s="17">
        <v>0</v>
      </c>
      <c r="BT196">
        <v>0</v>
      </c>
      <c r="BU196">
        <v>1</v>
      </c>
      <c r="BV196">
        <v>0</v>
      </c>
      <c r="BW196" s="17">
        <v>0</v>
      </c>
      <c r="BX196">
        <v>1</v>
      </c>
      <c r="BY196">
        <v>0</v>
      </c>
      <c r="BZ196" s="17">
        <v>0</v>
      </c>
      <c r="CA196">
        <v>0</v>
      </c>
      <c r="CB196">
        <v>0</v>
      </c>
      <c r="CC196">
        <v>1</v>
      </c>
      <c r="CD196">
        <v>1</v>
      </c>
      <c r="CE196">
        <v>0</v>
      </c>
      <c r="CF196">
        <v>0</v>
      </c>
      <c r="CG196">
        <v>0</v>
      </c>
      <c r="CH196">
        <v>0</v>
      </c>
      <c r="CI196">
        <v>0</v>
      </c>
      <c r="CJ196">
        <v>0</v>
      </c>
      <c r="CK196">
        <v>1</v>
      </c>
      <c r="CL196" s="17">
        <v>0</v>
      </c>
      <c r="CM196">
        <v>0</v>
      </c>
      <c r="CN196">
        <v>30</v>
      </c>
      <c r="CO196">
        <v>0</v>
      </c>
      <c r="CP196">
        <v>1</v>
      </c>
      <c r="CQ196">
        <v>29</v>
      </c>
      <c r="CR196" s="33" t="s">
        <v>85</v>
      </c>
    </row>
    <row r="197" spans="1:96" x14ac:dyDescent="0.25">
      <c r="A197">
        <v>196</v>
      </c>
      <c r="B197">
        <v>16</v>
      </c>
      <c r="C197" s="24" t="s">
        <v>186</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s="17">
        <v>0</v>
      </c>
      <c r="BT197">
        <v>0</v>
      </c>
      <c r="BU197">
        <v>1</v>
      </c>
      <c r="BV197">
        <v>0</v>
      </c>
      <c r="BW197" s="17">
        <v>0</v>
      </c>
      <c r="BX197">
        <v>1</v>
      </c>
      <c r="BY197">
        <v>0</v>
      </c>
      <c r="BZ197" s="17">
        <v>0</v>
      </c>
      <c r="CA197">
        <v>0</v>
      </c>
      <c r="CB197">
        <v>0</v>
      </c>
      <c r="CC197">
        <v>1</v>
      </c>
      <c r="CD197">
        <v>1</v>
      </c>
      <c r="CE197">
        <v>0</v>
      </c>
      <c r="CF197">
        <v>0</v>
      </c>
      <c r="CG197">
        <v>0</v>
      </c>
      <c r="CH197">
        <v>0</v>
      </c>
      <c r="CI197">
        <v>0</v>
      </c>
      <c r="CJ197">
        <v>0</v>
      </c>
      <c r="CK197">
        <v>1</v>
      </c>
      <c r="CL197" s="17">
        <v>0</v>
      </c>
      <c r="CM197">
        <v>0</v>
      </c>
      <c r="CN197">
        <v>30</v>
      </c>
      <c r="CO197">
        <v>0</v>
      </c>
      <c r="CP197">
        <v>1</v>
      </c>
      <c r="CQ197">
        <v>29</v>
      </c>
      <c r="CR197" s="33" t="s">
        <v>85</v>
      </c>
    </row>
    <row r="198" spans="1:96" x14ac:dyDescent="0.25">
      <c r="A198">
        <v>197</v>
      </c>
      <c r="B198">
        <v>16</v>
      </c>
      <c r="C198" s="24" t="s">
        <v>186</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s="17">
        <v>0</v>
      </c>
      <c r="BT198">
        <v>0</v>
      </c>
      <c r="BU198">
        <v>1</v>
      </c>
      <c r="BV198">
        <v>0</v>
      </c>
      <c r="BW198" s="17">
        <v>0</v>
      </c>
      <c r="BX198">
        <v>1</v>
      </c>
      <c r="BY198">
        <v>0</v>
      </c>
      <c r="BZ198" s="17">
        <v>0</v>
      </c>
      <c r="CA198">
        <v>0</v>
      </c>
      <c r="CB198">
        <v>0</v>
      </c>
      <c r="CC198">
        <v>1</v>
      </c>
      <c r="CD198">
        <v>1</v>
      </c>
      <c r="CE198">
        <v>0</v>
      </c>
      <c r="CF198">
        <v>0</v>
      </c>
      <c r="CG198">
        <v>0</v>
      </c>
      <c r="CH198">
        <v>0</v>
      </c>
      <c r="CI198">
        <v>0</v>
      </c>
      <c r="CJ198">
        <v>0</v>
      </c>
      <c r="CK198">
        <v>1</v>
      </c>
      <c r="CL198" s="17">
        <v>0</v>
      </c>
      <c r="CM198">
        <v>0</v>
      </c>
      <c r="CN198">
        <v>30</v>
      </c>
      <c r="CO198">
        <v>0</v>
      </c>
      <c r="CP198">
        <v>1</v>
      </c>
      <c r="CQ198">
        <v>29</v>
      </c>
      <c r="CR198" s="33" t="s">
        <v>85</v>
      </c>
    </row>
    <row r="199" spans="1:96" x14ac:dyDescent="0.25">
      <c r="A199">
        <v>198</v>
      </c>
      <c r="B199">
        <v>16</v>
      </c>
      <c r="C199" s="24" t="s">
        <v>186</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s="17">
        <v>0</v>
      </c>
      <c r="BT199">
        <v>0</v>
      </c>
      <c r="BU199">
        <v>1</v>
      </c>
      <c r="BV199">
        <v>0</v>
      </c>
      <c r="BW199" s="17">
        <v>0</v>
      </c>
      <c r="BX199">
        <v>1</v>
      </c>
      <c r="BY199">
        <v>0</v>
      </c>
      <c r="BZ199" s="17">
        <v>0</v>
      </c>
      <c r="CA199">
        <v>0</v>
      </c>
      <c r="CB199">
        <v>0</v>
      </c>
      <c r="CC199">
        <v>1</v>
      </c>
      <c r="CD199">
        <v>1</v>
      </c>
      <c r="CE199">
        <v>0</v>
      </c>
      <c r="CF199">
        <v>0</v>
      </c>
      <c r="CG199">
        <v>0</v>
      </c>
      <c r="CH199">
        <v>0</v>
      </c>
      <c r="CI199">
        <v>0</v>
      </c>
      <c r="CJ199">
        <v>0</v>
      </c>
      <c r="CK199">
        <v>1</v>
      </c>
      <c r="CL199" s="17">
        <v>0</v>
      </c>
      <c r="CM199">
        <v>0</v>
      </c>
      <c r="CN199">
        <v>30</v>
      </c>
      <c r="CO199">
        <v>0</v>
      </c>
      <c r="CP199">
        <v>1</v>
      </c>
      <c r="CQ199">
        <v>29</v>
      </c>
      <c r="CR199" s="33" t="s">
        <v>85</v>
      </c>
    </row>
    <row r="200" spans="1:96" x14ac:dyDescent="0.25">
      <c r="A200">
        <v>199</v>
      </c>
      <c r="B200">
        <v>16</v>
      </c>
      <c r="C200" s="24" t="s">
        <v>186</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s="17">
        <v>0</v>
      </c>
      <c r="BT200">
        <v>0</v>
      </c>
      <c r="BU200">
        <v>1</v>
      </c>
      <c r="BV200">
        <v>0</v>
      </c>
      <c r="BW200" s="17">
        <v>0</v>
      </c>
      <c r="BX200">
        <v>1</v>
      </c>
      <c r="BY200">
        <v>0</v>
      </c>
      <c r="BZ200" s="17">
        <v>0</v>
      </c>
      <c r="CA200">
        <v>0</v>
      </c>
      <c r="CB200">
        <v>0</v>
      </c>
      <c r="CC200">
        <v>1</v>
      </c>
      <c r="CD200">
        <v>1</v>
      </c>
      <c r="CE200">
        <v>0</v>
      </c>
      <c r="CF200">
        <v>0</v>
      </c>
      <c r="CG200">
        <v>0</v>
      </c>
      <c r="CH200">
        <v>0</v>
      </c>
      <c r="CI200">
        <v>0</v>
      </c>
      <c r="CJ200">
        <v>0</v>
      </c>
      <c r="CK200">
        <v>1</v>
      </c>
      <c r="CL200" s="17">
        <v>0</v>
      </c>
      <c r="CM200">
        <v>0</v>
      </c>
      <c r="CN200">
        <v>30</v>
      </c>
      <c r="CO200">
        <v>0</v>
      </c>
      <c r="CP200">
        <v>1</v>
      </c>
      <c r="CQ200">
        <v>29</v>
      </c>
      <c r="CR200" s="33" t="s">
        <v>85</v>
      </c>
    </row>
    <row r="201" spans="1:96" x14ac:dyDescent="0.25">
      <c r="A201">
        <v>200</v>
      </c>
      <c r="B201">
        <v>16</v>
      </c>
      <c r="C201" s="24" t="s">
        <v>186</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s="17">
        <v>0</v>
      </c>
      <c r="BT201">
        <v>0</v>
      </c>
      <c r="BU201">
        <v>1</v>
      </c>
      <c r="BV201">
        <v>0</v>
      </c>
      <c r="BW201" s="17">
        <v>0</v>
      </c>
      <c r="BX201">
        <v>1</v>
      </c>
      <c r="BY201">
        <v>0</v>
      </c>
      <c r="BZ201" s="17">
        <v>0</v>
      </c>
      <c r="CA201">
        <v>0</v>
      </c>
      <c r="CB201">
        <v>0</v>
      </c>
      <c r="CC201">
        <v>1</v>
      </c>
      <c r="CD201">
        <v>1</v>
      </c>
      <c r="CE201">
        <v>0</v>
      </c>
      <c r="CF201">
        <v>0</v>
      </c>
      <c r="CG201">
        <v>0</v>
      </c>
      <c r="CH201">
        <v>0</v>
      </c>
      <c r="CI201">
        <v>0</v>
      </c>
      <c r="CJ201">
        <v>0</v>
      </c>
      <c r="CK201">
        <v>1</v>
      </c>
      <c r="CL201" s="17">
        <v>0</v>
      </c>
      <c r="CM201">
        <v>0</v>
      </c>
      <c r="CN201">
        <v>30</v>
      </c>
      <c r="CO201">
        <v>0</v>
      </c>
      <c r="CP201">
        <v>1</v>
      </c>
      <c r="CQ201">
        <v>29</v>
      </c>
      <c r="CR201" s="33" t="s">
        <v>85</v>
      </c>
    </row>
    <row r="202" spans="1:96" x14ac:dyDescent="0.25">
      <c r="A202">
        <v>201</v>
      </c>
      <c r="B202">
        <v>16</v>
      </c>
      <c r="C202" s="24" t="s">
        <v>186</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s="17">
        <v>0</v>
      </c>
      <c r="BT202">
        <v>0</v>
      </c>
      <c r="BU202">
        <v>1</v>
      </c>
      <c r="BV202">
        <v>0</v>
      </c>
      <c r="BW202" s="17">
        <v>0</v>
      </c>
      <c r="BX202">
        <v>1</v>
      </c>
      <c r="BY202">
        <v>0</v>
      </c>
      <c r="BZ202" s="17">
        <v>0</v>
      </c>
      <c r="CA202">
        <v>0</v>
      </c>
      <c r="CB202">
        <v>0</v>
      </c>
      <c r="CC202">
        <v>1</v>
      </c>
      <c r="CD202">
        <v>1</v>
      </c>
      <c r="CE202">
        <v>0</v>
      </c>
      <c r="CF202">
        <v>0</v>
      </c>
      <c r="CG202">
        <v>0</v>
      </c>
      <c r="CH202">
        <v>0</v>
      </c>
      <c r="CI202">
        <v>0</v>
      </c>
      <c r="CJ202">
        <v>0</v>
      </c>
      <c r="CK202">
        <v>1</v>
      </c>
      <c r="CL202" s="17">
        <v>0</v>
      </c>
      <c r="CM202">
        <v>0</v>
      </c>
      <c r="CN202">
        <v>30</v>
      </c>
      <c r="CO202">
        <v>0</v>
      </c>
      <c r="CP202">
        <v>1</v>
      </c>
      <c r="CQ202">
        <v>29</v>
      </c>
      <c r="CR202" s="33" t="s">
        <v>85</v>
      </c>
    </row>
    <row r="203" spans="1:96" x14ac:dyDescent="0.25">
      <c r="A203">
        <v>202</v>
      </c>
      <c r="B203">
        <v>16</v>
      </c>
      <c r="C203" s="24" t="s">
        <v>186</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s="17">
        <v>0</v>
      </c>
      <c r="BT203">
        <v>0</v>
      </c>
      <c r="BU203">
        <v>1</v>
      </c>
      <c r="BV203">
        <v>0</v>
      </c>
      <c r="BW203" s="17">
        <v>0</v>
      </c>
      <c r="BX203">
        <v>1</v>
      </c>
      <c r="BY203">
        <v>0</v>
      </c>
      <c r="BZ203" s="17">
        <v>0</v>
      </c>
      <c r="CA203">
        <v>0</v>
      </c>
      <c r="CB203">
        <v>0</v>
      </c>
      <c r="CC203">
        <v>1</v>
      </c>
      <c r="CD203">
        <v>1</v>
      </c>
      <c r="CE203">
        <v>0</v>
      </c>
      <c r="CF203">
        <v>0</v>
      </c>
      <c r="CG203">
        <v>0</v>
      </c>
      <c r="CH203">
        <v>0</v>
      </c>
      <c r="CI203">
        <v>0</v>
      </c>
      <c r="CJ203">
        <v>0</v>
      </c>
      <c r="CK203">
        <v>1</v>
      </c>
      <c r="CL203" s="17">
        <v>0</v>
      </c>
      <c r="CM203">
        <v>0</v>
      </c>
      <c r="CN203">
        <v>30</v>
      </c>
      <c r="CO203">
        <v>0</v>
      </c>
      <c r="CP203">
        <v>1</v>
      </c>
      <c r="CQ203">
        <v>29</v>
      </c>
      <c r="CR203" s="33" t="s">
        <v>85</v>
      </c>
    </row>
    <row r="204" spans="1:96" x14ac:dyDescent="0.25">
      <c r="A204">
        <v>203</v>
      </c>
      <c r="B204">
        <v>16</v>
      </c>
      <c r="C204" s="24" t="s">
        <v>186</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s="17">
        <v>0</v>
      </c>
      <c r="BT204">
        <v>0</v>
      </c>
      <c r="BU204">
        <v>1</v>
      </c>
      <c r="BV204">
        <v>0</v>
      </c>
      <c r="BW204" s="17">
        <v>0</v>
      </c>
      <c r="BX204">
        <v>1</v>
      </c>
      <c r="BY204">
        <v>0</v>
      </c>
      <c r="BZ204" s="17">
        <v>0</v>
      </c>
      <c r="CA204">
        <v>0</v>
      </c>
      <c r="CB204">
        <v>0</v>
      </c>
      <c r="CC204">
        <v>1</v>
      </c>
      <c r="CD204">
        <v>1</v>
      </c>
      <c r="CE204">
        <v>0</v>
      </c>
      <c r="CF204">
        <v>0</v>
      </c>
      <c r="CG204">
        <v>0</v>
      </c>
      <c r="CH204">
        <v>0</v>
      </c>
      <c r="CI204">
        <v>0</v>
      </c>
      <c r="CJ204">
        <v>0</v>
      </c>
      <c r="CK204">
        <v>1</v>
      </c>
      <c r="CL204" s="17">
        <v>0</v>
      </c>
      <c r="CM204">
        <v>0</v>
      </c>
      <c r="CN204">
        <v>30</v>
      </c>
      <c r="CO204">
        <v>0</v>
      </c>
      <c r="CP204">
        <v>1</v>
      </c>
      <c r="CQ204">
        <v>29</v>
      </c>
      <c r="CR204" s="33" t="s">
        <v>85</v>
      </c>
    </row>
    <row r="205" spans="1:96" x14ac:dyDescent="0.25">
      <c r="A205">
        <v>204</v>
      </c>
      <c r="B205">
        <v>16</v>
      </c>
      <c r="C205" s="24" t="s">
        <v>186</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s="17">
        <v>0</v>
      </c>
      <c r="BT205">
        <v>0</v>
      </c>
      <c r="BU205">
        <v>1</v>
      </c>
      <c r="BV205">
        <v>0</v>
      </c>
      <c r="BW205" s="17">
        <v>0</v>
      </c>
      <c r="BX205">
        <v>1</v>
      </c>
      <c r="BY205">
        <v>0</v>
      </c>
      <c r="BZ205" s="17">
        <v>0</v>
      </c>
      <c r="CA205">
        <v>0</v>
      </c>
      <c r="CB205">
        <v>0</v>
      </c>
      <c r="CC205">
        <v>1</v>
      </c>
      <c r="CD205">
        <v>1</v>
      </c>
      <c r="CE205">
        <v>0</v>
      </c>
      <c r="CF205">
        <v>0</v>
      </c>
      <c r="CG205">
        <v>0</v>
      </c>
      <c r="CH205">
        <v>0</v>
      </c>
      <c r="CI205">
        <v>0</v>
      </c>
      <c r="CJ205">
        <v>0</v>
      </c>
      <c r="CK205">
        <v>1</v>
      </c>
      <c r="CL205" s="17">
        <v>0</v>
      </c>
      <c r="CM205">
        <v>0</v>
      </c>
      <c r="CN205">
        <v>30</v>
      </c>
      <c r="CO205">
        <v>0</v>
      </c>
      <c r="CP205">
        <v>1</v>
      </c>
      <c r="CQ205">
        <v>29</v>
      </c>
      <c r="CR205" s="33" t="s">
        <v>85</v>
      </c>
    </row>
    <row r="206" spans="1:96" x14ac:dyDescent="0.25">
      <c r="A206">
        <v>205</v>
      </c>
      <c r="B206">
        <v>16</v>
      </c>
      <c r="C206" s="24" t="s">
        <v>186</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s="17">
        <v>0</v>
      </c>
      <c r="BT206">
        <v>0</v>
      </c>
      <c r="BU206">
        <v>1</v>
      </c>
      <c r="BV206">
        <v>0</v>
      </c>
      <c r="BW206" s="17">
        <v>0</v>
      </c>
      <c r="BX206">
        <v>1</v>
      </c>
      <c r="BY206">
        <v>0</v>
      </c>
      <c r="BZ206" s="17">
        <v>0</v>
      </c>
      <c r="CA206">
        <v>0</v>
      </c>
      <c r="CB206">
        <v>0</v>
      </c>
      <c r="CC206">
        <v>1</v>
      </c>
      <c r="CD206">
        <v>1</v>
      </c>
      <c r="CE206">
        <v>0</v>
      </c>
      <c r="CF206">
        <v>0</v>
      </c>
      <c r="CG206">
        <v>0</v>
      </c>
      <c r="CH206">
        <v>0</v>
      </c>
      <c r="CI206">
        <v>0</v>
      </c>
      <c r="CJ206">
        <v>0</v>
      </c>
      <c r="CK206">
        <v>1</v>
      </c>
      <c r="CL206" s="17">
        <v>0</v>
      </c>
      <c r="CM206">
        <v>0</v>
      </c>
      <c r="CN206">
        <v>30</v>
      </c>
      <c r="CO206">
        <v>0</v>
      </c>
      <c r="CP206">
        <v>1</v>
      </c>
      <c r="CQ206">
        <v>29</v>
      </c>
      <c r="CR206" s="33" t="s">
        <v>85</v>
      </c>
    </row>
    <row r="207" spans="1:96" x14ac:dyDescent="0.25">
      <c r="A207">
        <v>206</v>
      </c>
      <c r="B207">
        <v>16</v>
      </c>
      <c r="C207" s="24" t="s">
        <v>186</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s="17">
        <v>0</v>
      </c>
      <c r="BT207">
        <v>0</v>
      </c>
      <c r="BU207">
        <v>1</v>
      </c>
      <c r="BV207">
        <v>0</v>
      </c>
      <c r="BW207" s="17">
        <v>0</v>
      </c>
      <c r="BX207">
        <v>1</v>
      </c>
      <c r="BY207">
        <v>0</v>
      </c>
      <c r="BZ207" s="17">
        <v>0</v>
      </c>
      <c r="CA207">
        <v>0</v>
      </c>
      <c r="CB207">
        <v>0</v>
      </c>
      <c r="CC207">
        <v>1</v>
      </c>
      <c r="CD207">
        <v>1</v>
      </c>
      <c r="CE207">
        <v>0</v>
      </c>
      <c r="CF207">
        <v>0</v>
      </c>
      <c r="CG207">
        <v>0</v>
      </c>
      <c r="CH207">
        <v>0</v>
      </c>
      <c r="CI207">
        <v>0</v>
      </c>
      <c r="CJ207">
        <v>0</v>
      </c>
      <c r="CK207">
        <v>1</v>
      </c>
      <c r="CL207" s="17">
        <v>0</v>
      </c>
      <c r="CM207">
        <v>0</v>
      </c>
      <c r="CN207">
        <v>30</v>
      </c>
      <c r="CO207">
        <v>0</v>
      </c>
      <c r="CP207">
        <v>1</v>
      </c>
      <c r="CQ207">
        <v>29</v>
      </c>
      <c r="CR207" s="33" t="s">
        <v>85</v>
      </c>
    </row>
    <row r="208" spans="1:96" x14ac:dyDescent="0.25">
      <c r="A208">
        <v>207</v>
      </c>
      <c r="B208">
        <v>16</v>
      </c>
      <c r="C208" s="24" t="s">
        <v>186</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s="17">
        <v>0</v>
      </c>
      <c r="BT208">
        <v>0</v>
      </c>
      <c r="BU208">
        <v>1</v>
      </c>
      <c r="BV208">
        <v>0</v>
      </c>
      <c r="BW208" s="17">
        <v>0</v>
      </c>
      <c r="BX208">
        <v>1</v>
      </c>
      <c r="BY208">
        <v>0</v>
      </c>
      <c r="BZ208" s="17">
        <v>0</v>
      </c>
      <c r="CA208">
        <v>0</v>
      </c>
      <c r="CB208">
        <v>0</v>
      </c>
      <c r="CC208">
        <v>1</v>
      </c>
      <c r="CD208">
        <v>1</v>
      </c>
      <c r="CE208">
        <v>0</v>
      </c>
      <c r="CF208">
        <v>0</v>
      </c>
      <c r="CG208">
        <v>0</v>
      </c>
      <c r="CH208">
        <v>0</v>
      </c>
      <c r="CI208">
        <v>0</v>
      </c>
      <c r="CJ208">
        <v>0</v>
      </c>
      <c r="CK208">
        <v>1</v>
      </c>
      <c r="CL208" s="17">
        <v>0</v>
      </c>
      <c r="CM208">
        <v>0</v>
      </c>
      <c r="CN208">
        <v>30</v>
      </c>
      <c r="CO208">
        <v>0</v>
      </c>
      <c r="CP208">
        <v>1</v>
      </c>
      <c r="CQ208">
        <v>29</v>
      </c>
      <c r="CR208" s="33" t="s">
        <v>85</v>
      </c>
    </row>
    <row r="209" spans="1:96" x14ac:dyDescent="0.25">
      <c r="A209">
        <v>208</v>
      </c>
      <c r="B209">
        <v>16</v>
      </c>
      <c r="C209" s="24" t="s">
        <v>186</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s="17">
        <v>0</v>
      </c>
      <c r="BT209">
        <v>0</v>
      </c>
      <c r="BU209">
        <v>1</v>
      </c>
      <c r="BV209">
        <v>0</v>
      </c>
      <c r="BW209" s="17">
        <v>0</v>
      </c>
      <c r="BX209">
        <v>1</v>
      </c>
      <c r="BY209">
        <v>0</v>
      </c>
      <c r="BZ209" s="17">
        <v>0</v>
      </c>
      <c r="CA209">
        <v>0</v>
      </c>
      <c r="CB209">
        <v>0</v>
      </c>
      <c r="CC209">
        <v>1</v>
      </c>
      <c r="CD209">
        <v>1</v>
      </c>
      <c r="CE209">
        <v>0</v>
      </c>
      <c r="CF209">
        <v>0</v>
      </c>
      <c r="CG209">
        <v>0</v>
      </c>
      <c r="CH209">
        <v>0</v>
      </c>
      <c r="CI209">
        <v>0</v>
      </c>
      <c r="CJ209">
        <v>0</v>
      </c>
      <c r="CK209">
        <v>1</v>
      </c>
      <c r="CL209" s="17">
        <v>0</v>
      </c>
      <c r="CM209">
        <v>0</v>
      </c>
      <c r="CN209">
        <v>30</v>
      </c>
      <c r="CO209">
        <v>0</v>
      </c>
      <c r="CP209">
        <v>1</v>
      </c>
      <c r="CQ209">
        <v>29</v>
      </c>
      <c r="CR209" s="33" t="s">
        <v>85</v>
      </c>
    </row>
    <row r="210" spans="1:96" x14ac:dyDescent="0.25">
      <c r="A210">
        <v>209</v>
      </c>
      <c r="B210">
        <v>16</v>
      </c>
      <c r="C210" s="24" t="s">
        <v>186</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s="17">
        <v>0</v>
      </c>
      <c r="BT210">
        <v>0</v>
      </c>
      <c r="BU210">
        <v>1</v>
      </c>
      <c r="BV210">
        <v>0</v>
      </c>
      <c r="BW210" s="17">
        <v>0</v>
      </c>
      <c r="BX210">
        <v>1</v>
      </c>
      <c r="BY210">
        <v>0</v>
      </c>
      <c r="BZ210" s="17">
        <v>0</v>
      </c>
      <c r="CA210">
        <v>0</v>
      </c>
      <c r="CB210">
        <v>0</v>
      </c>
      <c r="CC210">
        <v>1</v>
      </c>
      <c r="CD210">
        <v>1</v>
      </c>
      <c r="CE210">
        <v>0</v>
      </c>
      <c r="CF210">
        <v>0</v>
      </c>
      <c r="CG210">
        <v>0</v>
      </c>
      <c r="CH210">
        <v>0</v>
      </c>
      <c r="CI210">
        <v>0</v>
      </c>
      <c r="CJ210">
        <v>0</v>
      </c>
      <c r="CK210">
        <v>1</v>
      </c>
      <c r="CL210" s="17">
        <v>0</v>
      </c>
      <c r="CM210">
        <v>0</v>
      </c>
      <c r="CN210">
        <v>30</v>
      </c>
      <c r="CO210">
        <v>0</v>
      </c>
      <c r="CP210">
        <v>1</v>
      </c>
      <c r="CQ210">
        <v>29</v>
      </c>
      <c r="CR210" s="33" t="s">
        <v>85</v>
      </c>
    </row>
    <row r="211" spans="1:96" x14ac:dyDescent="0.25">
      <c r="A211">
        <v>210</v>
      </c>
      <c r="B211">
        <v>16</v>
      </c>
      <c r="C211" s="24" t="s">
        <v>186</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s="17">
        <v>0</v>
      </c>
      <c r="BT211">
        <v>0</v>
      </c>
      <c r="BU211">
        <v>1</v>
      </c>
      <c r="BV211">
        <v>0</v>
      </c>
      <c r="BW211" s="17">
        <v>0</v>
      </c>
      <c r="BX211">
        <v>1</v>
      </c>
      <c r="BY211">
        <v>0</v>
      </c>
      <c r="BZ211" s="17">
        <v>0</v>
      </c>
      <c r="CA211">
        <v>0</v>
      </c>
      <c r="CB211">
        <v>0</v>
      </c>
      <c r="CC211">
        <v>1</v>
      </c>
      <c r="CD211">
        <v>1</v>
      </c>
      <c r="CE211">
        <v>0</v>
      </c>
      <c r="CF211">
        <v>0</v>
      </c>
      <c r="CG211">
        <v>0</v>
      </c>
      <c r="CH211">
        <v>0</v>
      </c>
      <c r="CI211">
        <v>0</v>
      </c>
      <c r="CJ211">
        <v>0</v>
      </c>
      <c r="CK211">
        <v>1</v>
      </c>
      <c r="CL211" s="17">
        <v>0</v>
      </c>
      <c r="CM211">
        <v>0</v>
      </c>
      <c r="CN211">
        <v>30</v>
      </c>
      <c r="CO211">
        <v>0</v>
      </c>
      <c r="CP211">
        <v>1</v>
      </c>
      <c r="CQ211">
        <v>29</v>
      </c>
      <c r="CR211" s="33" t="s">
        <v>85</v>
      </c>
    </row>
    <row r="212" spans="1:96" x14ac:dyDescent="0.25">
      <c r="A212">
        <v>211</v>
      </c>
      <c r="B212">
        <v>16</v>
      </c>
      <c r="C212" s="24" t="s">
        <v>186</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s="17">
        <v>0</v>
      </c>
      <c r="BT212">
        <v>0</v>
      </c>
      <c r="BU212">
        <v>1</v>
      </c>
      <c r="BV212">
        <v>0</v>
      </c>
      <c r="BW212" s="17">
        <v>0</v>
      </c>
      <c r="BX212">
        <v>1</v>
      </c>
      <c r="BY212">
        <v>0</v>
      </c>
      <c r="BZ212" s="17">
        <v>0</v>
      </c>
      <c r="CA212">
        <v>0</v>
      </c>
      <c r="CB212">
        <v>0</v>
      </c>
      <c r="CC212">
        <v>1</v>
      </c>
      <c r="CD212">
        <v>1</v>
      </c>
      <c r="CE212">
        <v>0</v>
      </c>
      <c r="CF212">
        <v>0</v>
      </c>
      <c r="CG212">
        <v>0</v>
      </c>
      <c r="CH212">
        <v>0</v>
      </c>
      <c r="CI212">
        <v>0</v>
      </c>
      <c r="CJ212">
        <v>0</v>
      </c>
      <c r="CK212">
        <v>1</v>
      </c>
      <c r="CL212" s="17">
        <v>0</v>
      </c>
      <c r="CM212">
        <v>0</v>
      </c>
      <c r="CN212">
        <v>30</v>
      </c>
      <c r="CO212">
        <v>0</v>
      </c>
      <c r="CP212">
        <v>1</v>
      </c>
      <c r="CQ212">
        <v>29</v>
      </c>
      <c r="CR212" s="33" t="s">
        <v>85</v>
      </c>
    </row>
    <row r="213" spans="1:96" x14ac:dyDescent="0.25">
      <c r="A213">
        <v>212</v>
      </c>
      <c r="B213">
        <v>16</v>
      </c>
      <c r="C213" s="24" t="s">
        <v>186</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s="17">
        <v>0</v>
      </c>
      <c r="BT213">
        <v>0</v>
      </c>
      <c r="BU213">
        <v>1</v>
      </c>
      <c r="BV213">
        <v>0</v>
      </c>
      <c r="BW213" s="17">
        <v>0</v>
      </c>
      <c r="BX213">
        <v>1</v>
      </c>
      <c r="BY213">
        <v>0</v>
      </c>
      <c r="BZ213" s="17">
        <v>0</v>
      </c>
      <c r="CA213">
        <v>0</v>
      </c>
      <c r="CB213">
        <v>0</v>
      </c>
      <c r="CC213">
        <v>1</v>
      </c>
      <c r="CD213">
        <v>1</v>
      </c>
      <c r="CE213">
        <v>0</v>
      </c>
      <c r="CF213">
        <v>0</v>
      </c>
      <c r="CG213">
        <v>0</v>
      </c>
      <c r="CH213">
        <v>0</v>
      </c>
      <c r="CI213">
        <v>0</v>
      </c>
      <c r="CJ213">
        <v>0</v>
      </c>
      <c r="CK213">
        <v>1</v>
      </c>
      <c r="CL213" s="17">
        <v>0</v>
      </c>
      <c r="CM213">
        <v>0</v>
      </c>
      <c r="CN213">
        <v>30</v>
      </c>
      <c r="CO213">
        <v>0</v>
      </c>
      <c r="CP213">
        <v>1</v>
      </c>
      <c r="CQ213">
        <v>29</v>
      </c>
      <c r="CR213" s="33" t="s">
        <v>85</v>
      </c>
    </row>
    <row r="214" spans="1:96" x14ac:dyDescent="0.25">
      <c r="A214">
        <v>213</v>
      </c>
      <c r="B214">
        <v>16</v>
      </c>
      <c r="C214" s="24" t="s">
        <v>186</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s="17">
        <v>0</v>
      </c>
      <c r="BT214">
        <v>0</v>
      </c>
      <c r="BU214">
        <v>1</v>
      </c>
      <c r="BV214">
        <v>0</v>
      </c>
      <c r="BW214" s="17">
        <v>0</v>
      </c>
      <c r="BX214">
        <v>1</v>
      </c>
      <c r="BY214">
        <v>0</v>
      </c>
      <c r="BZ214" s="17">
        <v>0</v>
      </c>
      <c r="CA214">
        <v>0</v>
      </c>
      <c r="CB214">
        <v>0</v>
      </c>
      <c r="CC214">
        <v>1</v>
      </c>
      <c r="CD214">
        <v>1</v>
      </c>
      <c r="CE214">
        <v>0</v>
      </c>
      <c r="CF214">
        <v>0</v>
      </c>
      <c r="CG214">
        <v>0</v>
      </c>
      <c r="CH214">
        <v>0</v>
      </c>
      <c r="CI214">
        <v>0</v>
      </c>
      <c r="CJ214">
        <v>0</v>
      </c>
      <c r="CK214">
        <v>1</v>
      </c>
      <c r="CL214" s="17">
        <v>0</v>
      </c>
      <c r="CM214">
        <v>0</v>
      </c>
      <c r="CN214">
        <v>30</v>
      </c>
      <c r="CO214">
        <v>0</v>
      </c>
      <c r="CP214">
        <v>1</v>
      </c>
      <c r="CQ214">
        <v>29</v>
      </c>
      <c r="CR214" s="33" t="s">
        <v>85</v>
      </c>
    </row>
    <row r="215" spans="1:96" x14ac:dyDescent="0.25">
      <c r="A215">
        <v>214</v>
      </c>
      <c r="B215">
        <v>16</v>
      </c>
      <c r="C215" s="24" t="s">
        <v>186</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s="17">
        <v>0</v>
      </c>
      <c r="BT215">
        <v>0</v>
      </c>
      <c r="BU215">
        <v>1</v>
      </c>
      <c r="BV215">
        <v>0</v>
      </c>
      <c r="BW215" s="17">
        <v>0</v>
      </c>
      <c r="BX215">
        <v>1</v>
      </c>
      <c r="BY215">
        <v>0</v>
      </c>
      <c r="BZ215" s="17">
        <v>0</v>
      </c>
      <c r="CA215">
        <v>0</v>
      </c>
      <c r="CB215">
        <v>0</v>
      </c>
      <c r="CC215">
        <v>1</v>
      </c>
      <c r="CD215">
        <v>1</v>
      </c>
      <c r="CE215">
        <v>0</v>
      </c>
      <c r="CF215">
        <v>0</v>
      </c>
      <c r="CG215">
        <v>0</v>
      </c>
      <c r="CH215">
        <v>0</v>
      </c>
      <c r="CI215">
        <v>0</v>
      </c>
      <c r="CJ215">
        <v>0</v>
      </c>
      <c r="CK215">
        <v>1</v>
      </c>
      <c r="CL215" s="17">
        <v>0</v>
      </c>
      <c r="CM215">
        <v>0</v>
      </c>
      <c r="CN215">
        <v>30</v>
      </c>
      <c r="CO215">
        <v>0</v>
      </c>
      <c r="CP215">
        <v>1</v>
      </c>
      <c r="CQ215">
        <v>29</v>
      </c>
      <c r="CR215" s="33" t="s">
        <v>85</v>
      </c>
    </row>
    <row r="216" spans="1:96" x14ac:dyDescent="0.25">
      <c r="A216">
        <v>215</v>
      </c>
      <c r="B216">
        <v>16</v>
      </c>
      <c r="C216" s="24" t="s">
        <v>186</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s="17">
        <v>0</v>
      </c>
      <c r="BT216">
        <v>0</v>
      </c>
      <c r="BU216">
        <v>1</v>
      </c>
      <c r="BV216">
        <v>0</v>
      </c>
      <c r="BW216" s="17">
        <v>0</v>
      </c>
      <c r="BX216">
        <v>1</v>
      </c>
      <c r="BY216">
        <v>0</v>
      </c>
      <c r="BZ216" s="17">
        <v>0</v>
      </c>
      <c r="CA216">
        <v>0</v>
      </c>
      <c r="CB216">
        <v>0</v>
      </c>
      <c r="CC216">
        <v>1</v>
      </c>
      <c r="CD216">
        <v>1</v>
      </c>
      <c r="CE216">
        <v>0</v>
      </c>
      <c r="CF216">
        <v>0</v>
      </c>
      <c r="CG216">
        <v>0</v>
      </c>
      <c r="CH216">
        <v>0</v>
      </c>
      <c r="CI216">
        <v>0</v>
      </c>
      <c r="CJ216">
        <v>0</v>
      </c>
      <c r="CK216">
        <v>1</v>
      </c>
      <c r="CL216" s="17">
        <v>0</v>
      </c>
      <c r="CM216">
        <v>0</v>
      </c>
      <c r="CN216">
        <v>30</v>
      </c>
      <c r="CO216">
        <v>0</v>
      </c>
      <c r="CP216">
        <v>1</v>
      </c>
      <c r="CQ216">
        <v>29</v>
      </c>
      <c r="CR216" s="33" t="s">
        <v>85</v>
      </c>
    </row>
    <row r="217" spans="1:96" x14ac:dyDescent="0.25">
      <c r="A217">
        <v>216</v>
      </c>
      <c r="B217">
        <v>16</v>
      </c>
      <c r="C217" s="24" t="s">
        <v>186</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s="17">
        <v>0</v>
      </c>
      <c r="BT217">
        <v>0</v>
      </c>
      <c r="BU217">
        <v>1</v>
      </c>
      <c r="BV217">
        <v>0</v>
      </c>
      <c r="BW217" s="17">
        <v>0</v>
      </c>
      <c r="BX217">
        <v>1</v>
      </c>
      <c r="BY217">
        <v>0</v>
      </c>
      <c r="BZ217" s="17">
        <v>0</v>
      </c>
      <c r="CA217">
        <v>0</v>
      </c>
      <c r="CB217">
        <v>0</v>
      </c>
      <c r="CC217">
        <v>1</v>
      </c>
      <c r="CD217">
        <v>1</v>
      </c>
      <c r="CE217">
        <v>0</v>
      </c>
      <c r="CF217">
        <v>0</v>
      </c>
      <c r="CG217">
        <v>0</v>
      </c>
      <c r="CH217">
        <v>0</v>
      </c>
      <c r="CI217">
        <v>0</v>
      </c>
      <c r="CJ217">
        <v>0</v>
      </c>
      <c r="CK217">
        <v>1</v>
      </c>
      <c r="CL217" s="17">
        <v>0</v>
      </c>
      <c r="CM217">
        <v>0</v>
      </c>
      <c r="CN217">
        <v>30</v>
      </c>
      <c r="CO217">
        <v>0</v>
      </c>
      <c r="CP217">
        <v>1</v>
      </c>
      <c r="CQ217">
        <v>29</v>
      </c>
      <c r="CR217" s="33" t="s">
        <v>85</v>
      </c>
    </row>
    <row r="218" spans="1:96" x14ac:dyDescent="0.25">
      <c r="A218">
        <v>217</v>
      </c>
      <c r="B218">
        <v>16</v>
      </c>
      <c r="C218" s="24" t="s">
        <v>186</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s="17">
        <v>0</v>
      </c>
      <c r="BT218">
        <v>0</v>
      </c>
      <c r="BU218">
        <v>1</v>
      </c>
      <c r="BV218">
        <v>0</v>
      </c>
      <c r="BW218" s="17">
        <v>0</v>
      </c>
      <c r="BX218">
        <v>1</v>
      </c>
      <c r="BY218">
        <v>0</v>
      </c>
      <c r="BZ218" s="17">
        <v>0</v>
      </c>
      <c r="CA218">
        <v>0</v>
      </c>
      <c r="CB218">
        <v>0</v>
      </c>
      <c r="CC218">
        <v>1</v>
      </c>
      <c r="CD218">
        <v>1</v>
      </c>
      <c r="CE218">
        <v>0</v>
      </c>
      <c r="CF218">
        <v>0</v>
      </c>
      <c r="CG218">
        <v>0</v>
      </c>
      <c r="CH218">
        <v>0</v>
      </c>
      <c r="CI218">
        <v>0</v>
      </c>
      <c r="CJ218">
        <v>0</v>
      </c>
      <c r="CK218">
        <v>1</v>
      </c>
      <c r="CL218" s="17">
        <v>0</v>
      </c>
      <c r="CM218">
        <v>0</v>
      </c>
      <c r="CN218">
        <v>30</v>
      </c>
      <c r="CO218">
        <v>0</v>
      </c>
      <c r="CP218">
        <v>1</v>
      </c>
      <c r="CQ218">
        <v>29</v>
      </c>
      <c r="CR218" s="33" t="s">
        <v>85</v>
      </c>
    </row>
    <row r="219" spans="1:96" x14ac:dyDescent="0.25">
      <c r="A219">
        <v>218</v>
      </c>
      <c r="B219">
        <v>16</v>
      </c>
      <c r="C219" s="24" t="s">
        <v>186</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s="17">
        <v>0</v>
      </c>
      <c r="BT219">
        <v>0</v>
      </c>
      <c r="BU219">
        <v>1</v>
      </c>
      <c r="BV219">
        <v>0</v>
      </c>
      <c r="BW219" s="17">
        <v>0</v>
      </c>
      <c r="BX219">
        <v>1</v>
      </c>
      <c r="BY219">
        <v>0</v>
      </c>
      <c r="BZ219" s="17">
        <v>0</v>
      </c>
      <c r="CA219">
        <v>0</v>
      </c>
      <c r="CB219">
        <v>0</v>
      </c>
      <c r="CC219">
        <v>1</v>
      </c>
      <c r="CD219">
        <v>1</v>
      </c>
      <c r="CE219">
        <v>0</v>
      </c>
      <c r="CF219">
        <v>0</v>
      </c>
      <c r="CG219">
        <v>0</v>
      </c>
      <c r="CH219">
        <v>0</v>
      </c>
      <c r="CI219">
        <v>0</v>
      </c>
      <c r="CJ219">
        <v>0</v>
      </c>
      <c r="CK219">
        <v>1</v>
      </c>
      <c r="CL219" s="17">
        <v>0</v>
      </c>
      <c r="CM219">
        <v>0</v>
      </c>
      <c r="CN219">
        <v>30</v>
      </c>
      <c r="CO219">
        <v>0</v>
      </c>
      <c r="CP219">
        <v>1</v>
      </c>
      <c r="CQ219">
        <v>29</v>
      </c>
      <c r="CR219" s="33" t="s">
        <v>85</v>
      </c>
    </row>
    <row r="220" spans="1:96" x14ac:dyDescent="0.25">
      <c r="A220">
        <v>219</v>
      </c>
      <c r="B220">
        <v>16</v>
      </c>
      <c r="C220" s="24" t="s">
        <v>186</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s="17">
        <v>0</v>
      </c>
      <c r="BT220">
        <v>0</v>
      </c>
      <c r="BU220">
        <v>1</v>
      </c>
      <c r="BV220">
        <v>0</v>
      </c>
      <c r="BW220" s="17">
        <v>0</v>
      </c>
      <c r="BX220">
        <v>1</v>
      </c>
      <c r="BY220">
        <v>0</v>
      </c>
      <c r="BZ220" s="17">
        <v>0</v>
      </c>
      <c r="CA220">
        <v>0</v>
      </c>
      <c r="CB220">
        <v>0</v>
      </c>
      <c r="CC220">
        <v>1</v>
      </c>
      <c r="CD220">
        <v>1</v>
      </c>
      <c r="CE220">
        <v>0</v>
      </c>
      <c r="CF220">
        <v>0</v>
      </c>
      <c r="CG220">
        <v>0</v>
      </c>
      <c r="CH220">
        <v>0</v>
      </c>
      <c r="CI220">
        <v>0</v>
      </c>
      <c r="CJ220">
        <v>0</v>
      </c>
      <c r="CK220">
        <v>1</v>
      </c>
      <c r="CL220" s="17">
        <v>0</v>
      </c>
      <c r="CM220">
        <v>0</v>
      </c>
      <c r="CN220">
        <v>30</v>
      </c>
      <c r="CO220">
        <v>0</v>
      </c>
      <c r="CP220">
        <v>1</v>
      </c>
      <c r="CQ220">
        <v>29</v>
      </c>
      <c r="CR220" s="33" t="s">
        <v>85</v>
      </c>
    </row>
    <row r="221" spans="1:96" x14ac:dyDescent="0.25">
      <c r="A221">
        <v>220</v>
      </c>
      <c r="B221">
        <v>16</v>
      </c>
      <c r="C221" s="24" t="s">
        <v>186</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s="17">
        <v>0</v>
      </c>
      <c r="BT221">
        <v>0</v>
      </c>
      <c r="BU221">
        <v>1</v>
      </c>
      <c r="BV221">
        <v>0</v>
      </c>
      <c r="BW221" s="17">
        <v>0</v>
      </c>
      <c r="BX221">
        <v>1</v>
      </c>
      <c r="BY221">
        <v>0</v>
      </c>
      <c r="BZ221" s="17">
        <v>0</v>
      </c>
      <c r="CA221">
        <v>0</v>
      </c>
      <c r="CB221">
        <v>0</v>
      </c>
      <c r="CC221">
        <v>1</v>
      </c>
      <c r="CD221">
        <v>1</v>
      </c>
      <c r="CE221">
        <v>0</v>
      </c>
      <c r="CF221">
        <v>0</v>
      </c>
      <c r="CG221">
        <v>0</v>
      </c>
      <c r="CH221">
        <v>0</v>
      </c>
      <c r="CI221">
        <v>0</v>
      </c>
      <c r="CJ221">
        <v>0</v>
      </c>
      <c r="CK221">
        <v>1</v>
      </c>
      <c r="CL221" s="17">
        <v>0</v>
      </c>
      <c r="CM221">
        <v>0</v>
      </c>
      <c r="CN221">
        <v>30</v>
      </c>
      <c r="CO221">
        <v>0</v>
      </c>
      <c r="CP221">
        <v>1</v>
      </c>
      <c r="CQ221">
        <v>29</v>
      </c>
      <c r="CR221" s="33" t="s">
        <v>85</v>
      </c>
    </row>
    <row r="222" spans="1:96" s="50" customFormat="1" x14ac:dyDescent="0.25">
      <c r="A222" s="50">
        <v>221</v>
      </c>
      <c r="B222" s="50">
        <v>16</v>
      </c>
      <c r="C222" s="51" t="s">
        <v>186</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64">
        <v>0</v>
      </c>
      <c r="BT222" s="50">
        <v>0</v>
      </c>
      <c r="BU222" s="50">
        <v>1</v>
      </c>
      <c r="BV222" s="50">
        <v>0</v>
      </c>
      <c r="BW222" s="64">
        <v>0</v>
      </c>
      <c r="BX222" s="50">
        <v>1</v>
      </c>
      <c r="BY222" s="50">
        <v>0</v>
      </c>
      <c r="BZ222" s="64">
        <v>0</v>
      </c>
      <c r="CA222" s="50">
        <v>0</v>
      </c>
      <c r="CB222" s="50">
        <v>0</v>
      </c>
      <c r="CC222" s="50">
        <v>1</v>
      </c>
      <c r="CD222" s="50">
        <v>1</v>
      </c>
      <c r="CE222" s="50">
        <v>0</v>
      </c>
      <c r="CF222" s="50">
        <v>0</v>
      </c>
      <c r="CG222" s="50">
        <v>0</v>
      </c>
      <c r="CH222">
        <v>0</v>
      </c>
      <c r="CI222" s="50">
        <v>0</v>
      </c>
      <c r="CJ222" s="50">
        <v>0</v>
      </c>
      <c r="CK222" s="50">
        <v>1</v>
      </c>
      <c r="CL222" s="64">
        <v>0</v>
      </c>
      <c r="CM222">
        <v>0</v>
      </c>
      <c r="CN222">
        <v>30</v>
      </c>
      <c r="CO222">
        <v>0</v>
      </c>
      <c r="CP222">
        <v>1</v>
      </c>
      <c r="CQ222">
        <v>29</v>
      </c>
      <c r="CR222" s="33" t="s">
        <v>85</v>
      </c>
    </row>
    <row r="223" spans="1:96" x14ac:dyDescent="0.25">
      <c r="A223">
        <v>222</v>
      </c>
      <c r="B223">
        <v>17</v>
      </c>
      <c r="C223" s="24" t="s">
        <v>206</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s="17">
        <v>0</v>
      </c>
      <c r="BT223">
        <v>0</v>
      </c>
      <c r="BU223">
        <v>0</v>
      </c>
      <c r="BV223">
        <v>1</v>
      </c>
      <c r="BW223" s="17">
        <v>0</v>
      </c>
      <c r="BX223">
        <v>0</v>
      </c>
      <c r="BY223">
        <v>0</v>
      </c>
      <c r="BZ223" s="17">
        <v>0</v>
      </c>
      <c r="CA223">
        <v>0</v>
      </c>
      <c r="CB223">
        <v>0</v>
      </c>
      <c r="CC223">
        <v>1</v>
      </c>
      <c r="CD223">
        <v>1</v>
      </c>
      <c r="CE223">
        <v>0</v>
      </c>
      <c r="CF223">
        <v>0</v>
      </c>
      <c r="CG223">
        <v>0</v>
      </c>
      <c r="CH223">
        <v>0</v>
      </c>
      <c r="CI223">
        <v>0</v>
      </c>
      <c r="CJ223">
        <v>0</v>
      </c>
      <c r="CK223">
        <v>0</v>
      </c>
      <c r="CL223" s="17">
        <v>0</v>
      </c>
      <c r="CM223">
        <v>4.149</v>
      </c>
      <c r="CN223">
        <v>14</v>
      </c>
      <c r="CO223">
        <v>1</v>
      </c>
      <c r="CP223">
        <v>0</v>
      </c>
      <c r="CQ223">
        <v>42</v>
      </c>
      <c r="CR223" s="33" t="s">
        <v>85</v>
      </c>
    </row>
    <row r="224" spans="1:96" x14ac:dyDescent="0.25">
      <c r="A224">
        <v>223</v>
      </c>
      <c r="B224">
        <v>17</v>
      </c>
      <c r="C224" s="24" t="s">
        <v>206</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s="17">
        <v>0</v>
      </c>
      <c r="BT224">
        <v>0</v>
      </c>
      <c r="BU224">
        <v>0</v>
      </c>
      <c r="BV224">
        <v>1</v>
      </c>
      <c r="BW224" s="17">
        <v>0</v>
      </c>
      <c r="BX224">
        <v>0</v>
      </c>
      <c r="BY224">
        <v>0</v>
      </c>
      <c r="BZ224" s="17">
        <v>0</v>
      </c>
      <c r="CA224">
        <v>0</v>
      </c>
      <c r="CB224">
        <v>0</v>
      </c>
      <c r="CC224">
        <v>1</v>
      </c>
      <c r="CD224">
        <v>1</v>
      </c>
      <c r="CE224">
        <v>0</v>
      </c>
      <c r="CF224">
        <v>0</v>
      </c>
      <c r="CG224">
        <v>0</v>
      </c>
      <c r="CH224">
        <v>0</v>
      </c>
      <c r="CI224">
        <v>0</v>
      </c>
      <c r="CJ224">
        <v>0</v>
      </c>
      <c r="CK224">
        <v>0</v>
      </c>
      <c r="CL224" s="17">
        <v>0</v>
      </c>
      <c r="CM224">
        <v>4.149</v>
      </c>
      <c r="CN224">
        <v>14</v>
      </c>
      <c r="CO224">
        <v>1</v>
      </c>
      <c r="CP224">
        <v>0</v>
      </c>
      <c r="CQ224">
        <v>42</v>
      </c>
      <c r="CR224" s="33" t="s">
        <v>85</v>
      </c>
    </row>
    <row r="225" spans="1:96" x14ac:dyDescent="0.25">
      <c r="A225">
        <v>224</v>
      </c>
      <c r="B225">
        <v>17</v>
      </c>
      <c r="C225" s="24" t="s">
        <v>206</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s="17">
        <v>0</v>
      </c>
      <c r="BT225">
        <v>0</v>
      </c>
      <c r="BU225">
        <v>0</v>
      </c>
      <c r="BV225">
        <v>1</v>
      </c>
      <c r="BW225" s="17">
        <v>0</v>
      </c>
      <c r="BX225">
        <v>0</v>
      </c>
      <c r="BY225">
        <v>0</v>
      </c>
      <c r="BZ225" s="17">
        <v>0</v>
      </c>
      <c r="CA225">
        <v>0</v>
      </c>
      <c r="CB225">
        <v>0</v>
      </c>
      <c r="CC225">
        <v>1</v>
      </c>
      <c r="CD225">
        <v>1</v>
      </c>
      <c r="CE225">
        <v>0</v>
      </c>
      <c r="CF225">
        <v>0</v>
      </c>
      <c r="CG225">
        <v>0</v>
      </c>
      <c r="CH225">
        <v>0</v>
      </c>
      <c r="CI225">
        <v>0</v>
      </c>
      <c r="CJ225">
        <v>0</v>
      </c>
      <c r="CK225">
        <v>0</v>
      </c>
      <c r="CL225" s="17">
        <v>0</v>
      </c>
      <c r="CM225">
        <v>4.149</v>
      </c>
      <c r="CN225">
        <v>14</v>
      </c>
      <c r="CO225">
        <v>1</v>
      </c>
      <c r="CP225">
        <v>0</v>
      </c>
      <c r="CQ225">
        <v>42</v>
      </c>
      <c r="CR225" s="33" t="s">
        <v>85</v>
      </c>
    </row>
    <row r="226" spans="1:96" x14ac:dyDescent="0.25">
      <c r="A226">
        <v>225</v>
      </c>
      <c r="B226">
        <v>17</v>
      </c>
      <c r="C226" s="24" t="s">
        <v>206</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1</v>
      </c>
      <c r="BR226">
        <v>0</v>
      </c>
      <c r="BS226" s="17">
        <v>0</v>
      </c>
      <c r="BT226">
        <v>0</v>
      </c>
      <c r="BU226">
        <v>0</v>
      </c>
      <c r="BV226">
        <v>1</v>
      </c>
      <c r="BW226" s="17">
        <v>0</v>
      </c>
      <c r="BX226">
        <v>0</v>
      </c>
      <c r="BY226">
        <v>0</v>
      </c>
      <c r="BZ226" s="17">
        <v>0</v>
      </c>
      <c r="CA226">
        <v>0</v>
      </c>
      <c r="CB226">
        <v>0</v>
      </c>
      <c r="CC226">
        <v>1</v>
      </c>
      <c r="CD226">
        <v>1</v>
      </c>
      <c r="CE226">
        <v>0</v>
      </c>
      <c r="CF226">
        <v>0</v>
      </c>
      <c r="CG226">
        <v>0</v>
      </c>
      <c r="CH226">
        <v>0</v>
      </c>
      <c r="CI226">
        <v>0</v>
      </c>
      <c r="CJ226">
        <v>0</v>
      </c>
      <c r="CK226">
        <v>0</v>
      </c>
      <c r="CL226" s="17">
        <v>0</v>
      </c>
      <c r="CM226">
        <v>4.149</v>
      </c>
      <c r="CN226">
        <v>14</v>
      </c>
      <c r="CO226">
        <v>1</v>
      </c>
      <c r="CP226">
        <v>0</v>
      </c>
      <c r="CQ226">
        <v>42</v>
      </c>
      <c r="CR226" s="33" t="s">
        <v>85</v>
      </c>
    </row>
    <row r="227" spans="1:96" x14ac:dyDescent="0.25">
      <c r="A227">
        <v>226</v>
      </c>
      <c r="B227">
        <v>17</v>
      </c>
      <c r="C227" s="24" t="s">
        <v>206</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s="17">
        <v>0</v>
      </c>
      <c r="BT227">
        <v>0</v>
      </c>
      <c r="BU227">
        <v>0</v>
      </c>
      <c r="BV227">
        <v>1</v>
      </c>
      <c r="BW227" s="17">
        <v>0</v>
      </c>
      <c r="BX227">
        <v>0</v>
      </c>
      <c r="BY227">
        <v>0</v>
      </c>
      <c r="BZ227" s="17">
        <v>0</v>
      </c>
      <c r="CA227">
        <v>0</v>
      </c>
      <c r="CB227">
        <v>0</v>
      </c>
      <c r="CC227">
        <v>1</v>
      </c>
      <c r="CD227">
        <v>1</v>
      </c>
      <c r="CE227">
        <v>0</v>
      </c>
      <c r="CF227">
        <v>0</v>
      </c>
      <c r="CG227">
        <v>0</v>
      </c>
      <c r="CH227">
        <v>0</v>
      </c>
      <c r="CI227">
        <v>0</v>
      </c>
      <c r="CJ227">
        <v>0</v>
      </c>
      <c r="CK227">
        <v>0</v>
      </c>
      <c r="CL227" s="17">
        <v>0</v>
      </c>
      <c r="CM227">
        <v>4.149</v>
      </c>
      <c r="CN227">
        <v>14</v>
      </c>
      <c r="CO227">
        <v>1</v>
      </c>
      <c r="CP227">
        <v>0</v>
      </c>
      <c r="CQ227">
        <v>42</v>
      </c>
      <c r="CR227" s="33" t="s">
        <v>85</v>
      </c>
    </row>
    <row r="228" spans="1:96" x14ac:dyDescent="0.25">
      <c r="A228">
        <v>227</v>
      </c>
      <c r="B228">
        <v>17</v>
      </c>
      <c r="C228" s="24" t="s">
        <v>206</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s="17">
        <v>0</v>
      </c>
      <c r="BT228">
        <v>0</v>
      </c>
      <c r="BU228">
        <v>0</v>
      </c>
      <c r="BV228">
        <v>1</v>
      </c>
      <c r="BW228" s="17">
        <v>0</v>
      </c>
      <c r="BX228">
        <v>0</v>
      </c>
      <c r="BY228">
        <v>0</v>
      </c>
      <c r="BZ228" s="17">
        <v>0</v>
      </c>
      <c r="CA228">
        <v>0</v>
      </c>
      <c r="CB228">
        <v>0</v>
      </c>
      <c r="CC228">
        <v>1</v>
      </c>
      <c r="CD228">
        <v>1</v>
      </c>
      <c r="CE228">
        <v>0</v>
      </c>
      <c r="CF228">
        <v>0</v>
      </c>
      <c r="CG228">
        <v>0</v>
      </c>
      <c r="CH228">
        <v>0</v>
      </c>
      <c r="CI228">
        <v>0</v>
      </c>
      <c r="CJ228">
        <v>0</v>
      </c>
      <c r="CK228">
        <v>0</v>
      </c>
      <c r="CL228" s="17">
        <v>0</v>
      </c>
      <c r="CM228">
        <v>4.149</v>
      </c>
      <c r="CN228">
        <v>14</v>
      </c>
      <c r="CO228">
        <v>1</v>
      </c>
      <c r="CP228">
        <v>0</v>
      </c>
      <c r="CQ228">
        <v>42</v>
      </c>
      <c r="CR228" s="33" t="s">
        <v>85</v>
      </c>
    </row>
    <row r="229" spans="1:96" x14ac:dyDescent="0.25">
      <c r="A229">
        <v>228</v>
      </c>
      <c r="B229">
        <v>17</v>
      </c>
      <c r="C229" s="24" t="s">
        <v>206</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s="17">
        <v>1</v>
      </c>
      <c r="BT229">
        <v>0</v>
      </c>
      <c r="BU229">
        <v>1</v>
      </c>
      <c r="BV229">
        <v>0</v>
      </c>
      <c r="BW229" s="17">
        <v>0</v>
      </c>
      <c r="BX229">
        <v>0</v>
      </c>
      <c r="BY229">
        <v>0</v>
      </c>
      <c r="BZ229" s="17">
        <v>1</v>
      </c>
      <c r="CA229">
        <v>1</v>
      </c>
      <c r="CB229">
        <v>1</v>
      </c>
      <c r="CC229">
        <v>0</v>
      </c>
      <c r="CD229">
        <v>0</v>
      </c>
      <c r="CE229">
        <v>0</v>
      </c>
      <c r="CF229">
        <v>0</v>
      </c>
      <c r="CG229">
        <v>0</v>
      </c>
      <c r="CH229">
        <v>0</v>
      </c>
      <c r="CI229">
        <v>0</v>
      </c>
      <c r="CJ229">
        <v>0</v>
      </c>
      <c r="CK229">
        <v>0</v>
      </c>
      <c r="CL229" s="17">
        <v>0</v>
      </c>
      <c r="CM229">
        <v>4.149</v>
      </c>
      <c r="CN229">
        <v>14</v>
      </c>
      <c r="CO229">
        <v>1</v>
      </c>
      <c r="CP229">
        <v>0</v>
      </c>
      <c r="CQ229">
        <v>42</v>
      </c>
      <c r="CR229" s="33" t="s">
        <v>85</v>
      </c>
    </row>
    <row r="230" spans="1:96" s="50" customFormat="1" x14ac:dyDescent="0.25">
      <c r="A230" s="50">
        <v>229</v>
      </c>
      <c r="B230" s="50">
        <v>17</v>
      </c>
      <c r="C230" s="51" t="s">
        <v>206</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64">
        <v>1</v>
      </c>
      <c r="BT230" s="50">
        <v>0</v>
      </c>
      <c r="BU230" s="50">
        <v>1</v>
      </c>
      <c r="BV230" s="50">
        <v>0</v>
      </c>
      <c r="BW230" s="64">
        <v>0</v>
      </c>
      <c r="BX230" s="50">
        <v>0</v>
      </c>
      <c r="BY230" s="50">
        <v>0</v>
      </c>
      <c r="BZ230" s="64">
        <v>1</v>
      </c>
      <c r="CA230" s="50">
        <v>1</v>
      </c>
      <c r="CB230" s="50">
        <v>1</v>
      </c>
      <c r="CC230" s="50">
        <v>0</v>
      </c>
      <c r="CD230" s="50">
        <v>0</v>
      </c>
      <c r="CE230" s="50">
        <v>0</v>
      </c>
      <c r="CF230" s="50">
        <v>0</v>
      </c>
      <c r="CG230" s="50">
        <v>0</v>
      </c>
      <c r="CH230">
        <v>0</v>
      </c>
      <c r="CI230" s="50">
        <v>0</v>
      </c>
      <c r="CJ230" s="50">
        <v>0</v>
      </c>
      <c r="CK230" s="50">
        <v>0</v>
      </c>
      <c r="CL230" s="64">
        <v>0</v>
      </c>
      <c r="CM230">
        <v>4.149</v>
      </c>
      <c r="CN230">
        <v>14</v>
      </c>
      <c r="CO230">
        <v>1</v>
      </c>
      <c r="CP230">
        <v>0</v>
      </c>
      <c r="CQ230">
        <v>42</v>
      </c>
      <c r="CR230" s="33" t="s">
        <v>85</v>
      </c>
    </row>
    <row r="231" spans="1:96" x14ac:dyDescent="0.25">
      <c r="A231">
        <v>230</v>
      </c>
      <c r="B231">
        <v>18</v>
      </c>
      <c r="C231" s="76" t="s">
        <v>207</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s="17">
        <v>0</v>
      </c>
      <c r="BT231">
        <v>0</v>
      </c>
      <c r="BU231">
        <v>1</v>
      </c>
      <c r="BV231">
        <v>0</v>
      </c>
      <c r="BW231" s="17">
        <v>0</v>
      </c>
      <c r="BX231">
        <v>0</v>
      </c>
      <c r="BY231">
        <v>0</v>
      </c>
      <c r="BZ231" s="17">
        <v>0</v>
      </c>
      <c r="CA231">
        <v>1</v>
      </c>
      <c r="CB231">
        <v>1</v>
      </c>
      <c r="CC231">
        <v>0</v>
      </c>
      <c r="CD231">
        <v>0</v>
      </c>
      <c r="CE231">
        <v>0</v>
      </c>
      <c r="CF231">
        <v>1</v>
      </c>
      <c r="CG231">
        <v>1</v>
      </c>
      <c r="CH231">
        <v>0</v>
      </c>
      <c r="CI231">
        <v>0</v>
      </c>
      <c r="CJ231">
        <v>0</v>
      </c>
      <c r="CK231">
        <v>0</v>
      </c>
      <c r="CL231" s="17">
        <v>1</v>
      </c>
      <c r="CM231">
        <v>0.217</v>
      </c>
      <c r="CN231">
        <v>129</v>
      </c>
      <c r="CO231">
        <v>1</v>
      </c>
      <c r="CP231">
        <v>0</v>
      </c>
      <c r="CQ231">
        <v>40</v>
      </c>
      <c r="CR231" s="33" t="s">
        <v>85</v>
      </c>
    </row>
    <row r="232" spans="1:96" x14ac:dyDescent="0.25">
      <c r="A232">
        <v>231</v>
      </c>
      <c r="B232">
        <v>18</v>
      </c>
      <c r="C232" s="24" t="s">
        <v>207</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s="17">
        <v>0</v>
      </c>
      <c r="BT232">
        <v>0</v>
      </c>
      <c r="BU232">
        <v>1</v>
      </c>
      <c r="BV232">
        <v>0</v>
      </c>
      <c r="BW232" s="17">
        <v>0</v>
      </c>
      <c r="BX232">
        <v>0</v>
      </c>
      <c r="BY232">
        <v>0</v>
      </c>
      <c r="BZ232" s="17">
        <v>0</v>
      </c>
      <c r="CA232">
        <v>1</v>
      </c>
      <c r="CB232">
        <v>1</v>
      </c>
      <c r="CC232">
        <v>0</v>
      </c>
      <c r="CD232">
        <v>0</v>
      </c>
      <c r="CE232">
        <v>0</v>
      </c>
      <c r="CF232">
        <v>1</v>
      </c>
      <c r="CG232">
        <v>1</v>
      </c>
      <c r="CH232">
        <v>0</v>
      </c>
      <c r="CI232">
        <v>0</v>
      </c>
      <c r="CJ232">
        <v>0</v>
      </c>
      <c r="CK232">
        <v>0</v>
      </c>
      <c r="CL232" s="17">
        <v>1</v>
      </c>
      <c r="CM232">
        <v>0.217</v>
      </c>
      <c r="CN232">
        <v>129</v>
      </c>
      <c r="CO232">
        <v>1</v>
      </c>
      <c r="CP232">
        <v>0</v>
      </c>
      <c r="CQ232">
        <v>40</v>
      </c>
      <c r="CR232" s="33" t="s">
        <v>85</v>
      </c>
    </row>
    <row r="233" spans="1:96" x14ac:dyDescent="0.25">
      <c r="A233">
        <v>232</v>
      </c>
      <c r="B233">
        <v>18</v>
      </c>
      <c r="C233" s="24" t="s">
        <v>207</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s="17">
        <v>0</v>
      </c>
      <c r="BT233">
        <v>0</v>
      </c>
      <c r="BU233">
        <v>1</v>
      </c>
      <c r="BV233">
        <v>0</v>
      </c>
      <c r="BW233" s="17">
        <v>0</v>
      </c>
      <c r="BX233">
        <v>0</v>
      </c>
      <c r="BY233">
        <v>0</v>
      </c>
      <c r="BZ233" s="17">
        <v>0</v>
      </c>
      <c r="CA233">
        <v>1</v>
      </c>
      <c r="CB233">
        <v>1</v>
      </c>
      <c r="CC233">
        <v>0</v>
      </c>
      <c r="CD233">
        <v>0</v>
      </c>
      <c r="CE233">
        <v>0</v>
      </c>
      <c r="CF233">
        <v>1</v>
      </c>
      <c r="CG233">
        <v>1</v>
      </c>
      <c r="CH233">
        <v>0</v>
      </c>
      <c r="CI233">
        <v>0</v>
      </c>
      <c r="CJ233">
        <v>0</v>
      </c>
      <c r="CK233">
        <v>0</v>
      </c>
      <c r="CL233" s="17">
        <v>1</v>
      </c>
      <c r="CM233">
        <v>0.217</v>
      </c>
      <c r="CN233">
        <v>129</v>
      </c>
      <c r="CO233">
        <v>1</v>
      </c>
      <c r="CP233">
        <v>0</v>
      </c>
      <c r="CQ233">
        <v>40</v>
      </c>
      <c r="CR233" s="33" t="s">
        <v>85</v>
      </c>
    </row>
    <row r="234" spans="1:96" x14ac:dyDescent="0.25">
      <c r="A234">
        <v>233</v>
      </c>
      <c r="B234">
        <v>18</v>
      </c>
      <c r="C234" s="24" t="s">
        <v>207</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s="17">
        <v>0</v>
      </c>
      <c r="BT234">
        <v>0</v>
      </c>
      <c r="BU234">
        <v>1</v>
      </c>
      <c r="BV234">
        <v>0</v>
      </c>
      <c r="BW234" s="17">
        <v>0</v>
      </c>
      <c r="BX234">
        <v>0</v>
      </c>
      <c r="BY234">
        <v>0</v>
      </c>
      <c r="BZ234" s="17">
        <v>0</v>
      </c>
      <c r="CA234">
        <v>1</v>
      </c>
      <c r="CB234">
        <v>1</v>
      </c>
      <c r="CC234">
        <v>0</v>
      </c>
      <c r="CD234">
        <v>0</v>
      </c>
      <c r="CE234">
        <v>0</v>
      </c>
      <c r="CF234">
        <v>1</v>
      </c>
      <c r="CG234">
        <v>1</v>
      </c>
      <c r="CH234">
        <v>0</v>
      </c>
      <c r="CI234">
        <v>0</v>
      </c>
      <c r="CJ234">
        <v>0</v>
      </c>
      <c r="CK234">
        <v>0</v>
      </c>
      <c r="CL234" s="17">
        <v>1</v>
      </c>
      <c r="CM234">
        <v>0.217</v>
      </c>
      <c r="CN234">
        <v>129</v>
      </c>
      <c r="CO234">
        <v>1</v>
      </c>
      <c r="CP234">
        <v>0</v>
      </c>
      <c r="CQ234">
        <v>40</v>
      </c>
      <c r="CR234" s="33" t="s">
        <v>85</v>
      </c>
    </row>
    <row r="235" spans="1:96" x14ac:dyDescent="0.25">
      <c r="A235">
        <v>234</v>
      </c>
      <c r="B235">
        <v>18</v>
      </c>
      <c r="C235" s="24" t="s">
        <v>207</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s="17">
        <v>0</v>
      </c>
      <c r="BT235">
        <v>0</v>
      </c>
      <c r="BU235">
        <v>1</v>
      </c>
      <c r="BV235">
        <v>0</v>
      </c>
      <c r="BW235" s="17">
        <v>0</v>
      </c>
      <c r="BX235">
        <v>0</v>
      </c>
      <c r="BY235">
        <v>0</v>
      </c>
      <c r="BZ235" s="17">
        <v>0</v>
      </c>
      <c r="CA235">
        <v>1</v>
      </c>
      <c r="CB235">
        <v>1</v>
      </c>
      <c r="CC235">
        <v>0</v>
      </c>
      <c r="CD235">
        <v>0</v>
      </c>
      <c r="CE235">
        <v>0</v>
      </c>
      <c r="CF235">
        <v>1</v>
      </c>
      <c r="CG235">
        <v>1</v>
      </c>
      <c r="CH235">
        <v>0</v>
      </c>
      <c r="CI235">
        <v>0</v>
      </c>
      <c r="CJ235">
        <v>0</v>
      </c>
      <c r="CK235">
        <v>0</v>
      </c>
      <c r="CL235" s="17">
        <v>1</v>
      </c>
      <c r="CM235">
        <v>0.217</v>
      </c>
      <c r="CN235">
        <v>129</v>
      </c>
      <c r="CO235">
        <v>1</v>
      </c>
      <c r="CP235">
        <v>0</v>
      </c>
      <c r="CQ235">
        <v>40</v>
      </c>
      <c r="CR235" s="33" t="s">
        <v>85</v>
      </c>
    </row>
    <row r="236" spans="1:96" x14ac:dyDescent="0.25">
      <c r="A236">
        <v>235</v>
      </c>
      <c r="B236">
        <v>18</v>
      </c>
      <c r="C236" s="24" t="s">
        <v>207</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s="17">
        <v>0</v>
      </c>
      <c r="BT236">
        <v>0</v>
      </c>
      <c r="BU236">
        <v>1</v>
      </c>
      <c r="BV236">
        <v>0</v>
      </c>
      <c r="BW236" s="17">
        <v>0</v>
      </c>
      <c r="BX236">
        <v>0</v>
      </c>
      <c r="BY236">
        <v>0</v>
      </c>
      <c r="BZ236" s="17">
        <v>0</v>
      </c>
      <c r="CA236">
        <v>1</v>
      </c>
      <c r="CB236">
        <v>1</v>
      </c>
      <c r="CC236">
        <v>0</v>
      </c>
      <c r="CD236">
        <v>0</v>
      </c>
      <c r="CE236">
        <v>0</v>
      </c>
      <c r="CF236">
        <v>1</v>
      </c>
      <c r="CG236">
        <v>1</v>
      </c>
      <c r="CH236">
        <v>0</v>
      </c>
      <c r="CI236">
        <v>0</v>
      </c>
      <c r="CJ236">
        <v>0</v>
      </c>
      <c r="CK236">
        <v>0</v>
      </c>
      <c r="CL236" s="17">
        <v>1</v>
      </c>
      <c r="CM236">
        <v>0.217</v>
      </c>
      <c r="CN236">
        <v>129</v>
      </c>
      <c r="CO236">
        <v>1</v>
      </c>
      <c r="CP236">
        <v>0</v>
      </c>
      <c r="CQ236">
        <v>40</v>
      </c>
      <c r="CR236" s="33" t="s">
        <v>85</v>
      </c>
    </row>
    <row r="237" spans="1:96" x14ac:dyDescent="0.25">
      <c r="A237">
        <v>236</v>
      </c>
      <c r="B237">
        <v>18</v>
      </c>
      <c r="C237" s="24" t="s">
        <v>207</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s="17">
        <v>0</v>
      </c>
      <c r="BT237">
        <v>0</v>
      </c>
      <c r="BU237">
        <v>1</v>
      </c>
      <c r="BV237">
        <v>0</v>
      </c>
      <c r="BW237" s="17">
        <v>0</v>
      </c>
      <c r="BX237">
        <v>0</v>
      </c>
      <c r="BY237">
        <v>0</v>
      </c>
      <c r="BZ237" s="17">
        <v>0</v>
      </c>
      <c r="CA237">
        <v>1</v>
      </c>
      <c r="CB237">
        <v>1</v>
      </c>
      <c r="CC237">
        <v>0</v>
      </c>
      <c r="CD237">
        <v>0</v>
      </c>
      <c r="CE237">
        <v>0</v>
      </c>
      <c r="CF237">
        <v>1</v>
      </c>
      <c r="CG237">
        <v>1</v>
      </c>
      <c r="CH237">
        <v>0</v>
      </c>
      <c r="CI237">
        <v>0</v>
      </c>
      <c r="CJ237">
        <v>0</v>
      </c>
      <c r="CK237">
        <v>0</v>
      </c>
      <c r="CL237" s="17">
        <v>1</v>
      </c>
      <c r="CM237">
        <v>0.217</v>
      </c>
      <c r="CN237">
        <v>129</v>
      </c>
      <c r="CO237">
        <v>1</v>
      </c>
      <c r="CP237">
        <v>0</v>
      </c>
      <c r="CQ237">
        <v>40</v>
      </c>
      <c r="CR237" s="33" t="s">
        <v>85</v>
      </c>
    </row>
    <row r="238" spans="1:96" x14ac:dyDescent="0.25">
      <c r="A238">
        <v>237</v>
      </c>
      <c r="B238">
        <v>18</v>
      </c>
      <c r="C238" s="24" t="s">
        <v>207</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s="17">
        <v>0</v>
      </c>
      <c r="BT238">
        <v>0</v>
      </c>
      <c r="BU238">
        <v>1</v>
      </c>
      <c r="BV238">
        <v>0</v>
      </c>
      <c r="BW238" s="17">
        <v>0</v>
      </c>
      <c r="BX238">
        <v>0</v>
      </c>
      <c r="BY238">
        <v>0</v>
      </c>
      <c r="BZ238" s="17">
        <v>0</v>
      </c>
      <c r="CA238">
        <v>1</v>
      </c>
      <c r="CB238">
        <v>1</v>
      </c>
      <c r="CC238">
        <v>0</v>
      </c>
      <c r="CD238">
        <v>0</v>
      </c>
      <c r="CE238">
        <v>0</v>
      </c>
      <c r="CF238">
        <v>1</v>
      </c>
      <c r="CG238">
        <v>1</v>
      </c>
      <c r="CH238">
        <v>0</v>
      </c>
      <c r="CI238">
        <v>0</v>
      </c>
      <c r="CJ238">
        <v>0</v>
      </c>
      <c r="CK238">
        <v>0</v>
      </c>
      <c r="CL238" s="17">
        <v>1</v>
      </c>
      <c r="CM238">
        <v>0.217</v>
      </c>
      <c r="CN238">
        <v>129</v>
      </c>
      <c r="CO238">
        <v>1</v>
      </c>
      <c r="CP238">
        <v>0</v>
      </c>
      <c r="CQ238">
        <v>40</v>
      </c>
      <c r="CR238" s="33" t="s">
        <v>85</v>
      </c>
    </row>
    <row r="239" spans="1:96" x14ac:dyDescent="0.25">
      <c r="A239">
        <v>238</v>
      </c>
      <c r="B239">
        <v>18</v>
      </c>
      <c r="C239" s="24" t="s">
        <v>207</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s="17">
        <v>0</v>
      </c>
      <c r="BT239">
        <v>0</v>
      </c>
      <c r="BU239">
        <v>1</v>
      </c>
      <c r="BV239">
        <v>0</v>
      </c>
      <c r="BW239" s="17">
        <v>0</v>
      </c>
      <c r="BX239">
        <v>0</v>
      </c>
      <c r="BY239">
        <v>0</v>
      </c>
      <c r="BZ239" s="17">
        <v>0</v>
      </c>
      <c r="CA239">
        <v>1</v>
      </c>
      <c r="CB239">
        <v>1</v>
      </c>
      <c r="CC239">
        <v>0</v>
      </c>
      <c r="CD239">
        <v>0</v>
      </c>
      <c r="CE239">
        <v>0</v>
      </c>
      <c r="CF239">
        <v>1</v>
      </c>
      <c r="CG239">
        <v>1</v>
      </c>
      <c r="CH239">
        <v>0</v>
      </c>
      <c r="CI239">
        <v>0</v>
      </c>
      <c r="CJ239">
        <v>0</v>
      </c>
      <c r="CK239">
        <v>0</v>
      </c>
      <c r="CL239" s="17">
        <v>1</v>
      </c>
      <c r="CM239">
        <v>0.217</v>
      </c>
      <c r="CN239">
        <v>129</v>
      </c>
      <c r="CO239">
        <v>1</v>
      </c>
      <c r="CP239">
        <v>0</v>
      </c>
      <c r="CQ239">
        <v>40</v>
      </c>
      <c r="CR239" s="33" t="s">
        <v>85</v>
      </c>
    </row>
    <row r="240" spans="1:96" x14ac:dyDescent="0.25">
      <c r="A240">
        <v>239</v>
      </c>
      <c r="B240">
        <v>18</v>
      </c>
      <c r="C240" s="24" t="s">
        <v>207</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s="17">
        <v>0</v>
      </c>
      <c r="BT240">
        <v>0</v>
      </c>
      <c r="BU240">
        <v>1</v>
      </c>
      <c r="BV240">
        <v>0</v>
      </c>
      <c r="BW240" s="17">
        <v>0</v>
      </c>
      <c r="BX240">
        <v>0</v>
      </c>
      <c r="BY240">
        <v>0</v>
      </c>
      <c r="BZ240" s="17">
        <v>0</v>
      </c>
      <c r="CA240">
        <v>1</v>
      </c>
      <c r="CB240">
        <v>1</v>
      </c>
      <c r="CC240">
        <v>0</v>
      </c>
      <c r="CD240">
        <v>0</v>
      </c>
      <c r="CE240">
        <v>0</v>
      </c>
      <c r="CF240">
        <v>1</v>
      </c>
      <c r="CG240">
        <v>1</v>
      </c>
      <c r="CH240">
        <v>0</v>
      </c>
      <c r="CI240">
        <v>0</v>
      </c>
      <c r="CJ240">
        <v>0</v>
      </c>
      <c r="CK240">
        <v>0</v>
      </c>
      <c r="CL240" s="17">
        <v>1</v>
      </c>
      <c r="CM240">
        <v>0.217</v>
      </c>
      <c r="CN240">
        <v>129</v>
      </c>
      <c r="CO240">
        <v>1</v>
      </c>
      <c r="CP240">
        <v>0</v>
      </c>
      <c r="CQ240">
        <v>40</v>
      </c>
      <c r="CR240" s="33" t="s">
        <v>85</v>
      </c>
    </row>
    <row r="241" spans="1:96" x14ac:dyDescent="0.25">
      <c r="A241">
        <v>240</v>
      </c>
      <c r="B241">
        <v>18</v>
      </c>
      <c r="C241" s="24" t="s">
        <v>207</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s="17">
        <v>0</v>
      </c>
      <c r="BT241">
        <v>0</v>
      </c>
      <c r="BU241">
        <v>1</v>
      </c>
      <c r="BV241">
        <v>0</v>
      </c>
      <c r="BW241" s="17">
        <v>0</v>
      </c>
      <c r="BX241">
        <v>0</v>
      </c>
      <c r="BY241">
        <v>0</v>
      </c>
      <c r="BZ241" s="17">
        <v>0</v>
      </c>
      <c r="CA241">
        <v>1</v>
      </c>
      <c r="CB241">
        <v>1</v>
      </c>
      <c r="CC241">
        <v>0</v>
      </c>
      <c r="CD241">
        <v>0</v>
      </c>
      <c r="CE241">
        <v>0</v>
      </c>
      <c r="CF241">
        <v>1</v>
      </c>
      <c r="CG241">
        <v>1</v>
      </c>
      <c r="CH241">
        <v>0</v>
      </c>
      <c r="CI241">
        <v>0</v>
      </c>
      <c r="CJ241">
        <v>0</v>
      </c>
      <c r="CK241">
        <v>0</v>
      </c>
      <c r="CL241" s="17">
        <v>1</v>
      </c>
      <c r="CM241">
        <v>0.217</v>
      </c>
      <c r="CN241">
        <v>129</v>
      </c>
      <c r="CO241">
        <v>1</v>
      </c>
      <c r="CP241">
        <v>0</v>
      </c>
      <c r="CQ241">
        <v>40</v>
      </c>
      <c r="CR241" s="33" t="s">
        <v>85</v>
      </c>
    </row>
    <row r="242" spans="1:96" x14ac:dyDescent="0.25">
      <c r="A242">
        <v>241</v>
      </c>
      <c r="B242">
        <v>18</v>
      </c>
      <c r="C242" s="24" t="s">
        <v>207</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s="17">
        <v>0</v>
      </c>
      <c r="BT242">
        <v>0</v>
      </c>
      <c r="BU242">
        <v>1</v>
      </c>
      <c r="BV242">
        <v>0</v>
      </c>
      <c r="BW242" s="17">
        <v>0</v>
      </c>
      <c r="BX242">
        <v>0</v>
      </c>
      <c r="BY242">
        <v>0</v>
      </c>
      <c r="BZ242" s="17">
        <v>0</v>
      </c>
      <c r="CA242">
        <v>1</v>
      </c>
      <c r="CB242">
        <v>1</v>
      </c>
      <c r="CC242">
        <v>0</v>
      </c>
      <c r="CD242">
        <v>0</v>
      </c>
      <c r="CE242">
        <v>0</v>
      </c>
      <c r="CF242">
        <v>1</v>
      </c>
      <c r="CG242">
        <v>1</v>
      </c>
      <c r="CH242">
        <v>0</v>
      </c>
      <c r="CI242">
        <v>0</v>
      </c>
      <c r="CJ242">
        <v>0</v>
      </c>
      <c r="CK242">
        <v>0</v>
      </c>
      <c r="CL242" s="17">
        <v>1</v>
      </c>
      <c r="CM242">
        <v>0.217</v>
      </c>
      <c r="CN242">
        <v>129</v>
      </c>
      <c r="CO242">
        <v>1</v>
      </c>
      <c r="CP242">
        <v>0</v>
      </c>
      <c r="CQ242">
        <v>40</v>
      </c>
      <c r="CR242" s="33" t="s">
        <v>85</v>
      </c>
    </row>
    <row r="243" spans="1:96" x14ac:dyDescent="0.25">
      <c r="A243">
        <v>242</v>
      </c>
      <c r="B243">
        <v>18</v>
      </c>
      <c r="C243" s="24" t="s">
        <v>207</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s="17">
        <v>0</v>
      </c>
      <c r="BT243">
        <v>0</v>
      </c>
      <c r="BU243">
        <v>1</v>
      </c>
      <c r="BV243">
        <v>0</v>
      </c>
      <c r="BW243" s="17">
        <v>0</v>
      </c>
      <c r="BX243">
        <v>0</v>
      </c>
      <c r="BY243">
        <v>0</v>
      </c>
      <c r="BZ243" s="17">
        <v>0</v>
      </c>
      <c r="CA243">
        <v>1</v>
      </c>
      <c r="CB243">
        <v>1</v>
      </c>
      <c r="CC243">
        <v>0</v>
      </c>
      <c r="CD243">
        <v>0</v>
      </c>
      <c r="CE243">
        <v>0</v>
      </c>
      <c r="CF243">
        <v>1</v>
      </c>
      <c r="CG243">
        <v>1</v>
      </c>
      <c r="CH243">
        <v>0</v>
      </c>
      <c r="CI243">
        <v>0</v>
      </c>
      <c r="CJ243">
        <v>0</v>
      </c>
      <c r="CK243">
        <v>0</v>
      </c>
      <c r="CL243" s="17">
        <v>1</v>
      </c>
      <c r="CM243">
        <v>0.217</v>
      </c>
      <c r="CN243">
        <v>129</v>
      </c>
      <c r="CO243">
        <v>1</v>
      </c>
      <c r="CP243">
        <v>0</v>
      </c>
      <c r="CQ243">
        <v>40</v>
      </c>
      <c r="CR243" s="33" t="s">
        <v>85</v>
      </c>
    </row>
    <row r="244" spans="1:96" x14ac:dyDescent="0.25">
      <c r="A244">
        <v>243</v>
      </c>
      <c r="B244">
        <v>18</v>
      </c>
      <c r="C244" s="24" t="s">
        <v>207</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s="17">
        <v>0</v>
      </c>
      <c r="BT244">
        <v>0</v>
      </c>
      <c r="BU244">
        <v>1</v>
      </c>
      <c r="BV244">
        <v>0</v>
      </c>
      <c r="BW244" s="17">
        <v>0</v>
      </c>
      <c r="BX244">
        <v>0</v>
      </c>
      <c r="BY244">
        <v>0</v>
      </c>
      <c r="BZ244" s="17">
        <v>0</v>
      </c>
      <c r="CA244">
        <v>1</v>
      </c>
      <c r="CB244">
        <v>1</v>
      </c>
      <c r="CC244">
        <v>0</v>
      </c>
      <c r="CD244">
        <v>0</v>
      </c>
      <c r="CE244">
        <v>0</v>
      </c>
      <c r="CF244">
        <v>1</v>
      </c>
      <c r="CG244">
        <v>1</v>
      </c>
      <c r="CH244">
        <v>0</v>
      </c>
      <c r="CI244">
        <v>0</v>
      </c>
      <c r="CJ244">
        <v>0</v>
      </c>
      <c r="CK244">
        <v>0</v>
      </c>
      <c r="CL244" s="17">
        <v>1</v>
      </c>
      <c r="CM244">
        <v>0.217</v>
      </c>
      <c r="CN244">
        <v>129</v>
      </c>
      <c r="CO244">
        <v>1</v>
      </c>
      <c r="CP244">
        <v>0</v>
      </c>
      <c r="CQ244">
        <v>40</v>
      </c>
      <c r="CR244" s="33" t="s">
        <v>85</v>
      </c>
    </row>
    <row r="245" spans="1:96" x14ac:dyDescent="0.25">
      <c r="A245">
        <v>244</v>
      </c>
      <c r="B245">
        <v>18</v>
      </c>
      <c r="C245" s="24" t="s">
        <v>207</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s="17">
        <v>0</v>
      </c>
      <c r="BT245">
        <v>0</v>
      </c>
      <c r="BU245">
        <v>1</v>
      </c>
      <c r="BV245">
        <v>0</v>
      </c>
      <c r="BW245" s="17">
        <v>0</v>
      </c>
      <c r="BX245">
        <v>0</v>
      </c>
      <c r="BY245">
        <v>0</v>
      </c>
      <c r="BZ245" s="17">
        <v>0</v>
      </c>
      <c r="CA245">
        <v>1</v>
      </c>
      <c r="CB245">
        <v>1</v>
      </c>
      <c r="CC245">
        <v>0</v>
      </c>
      <c r="CD245">
        <v>0</v>
      </c>
      <c r="CE245">
        <v>0</v>
      </c>
      <c r="CF245">
        <v>1</v>
      </c>
      <c r="CG245">
        <v>1</v>
      </c>
      <c r="CH245">
        <v>0</v>
      </c>
      <c r="CI245">
        <v>0</v>
      </c>
      <c r="CJ245">
        <v>0</v>
      </c>
      <c r="CK245">
        <v>0</v>
      </c>
      <c r="CL245" s="17">
        <v>1</v>
      </c>
      <c r="CM245">
        <v>0.217</v>
      </c>
      <c r="CN245">
        <v>129</v>
      </c>
      <c r="CO245">
        <v>1</v>
      </c>
      <c r="CP245">
        <v>0</v>
      </c>
      <c r="CQ245">
        <v>40</v>
      </c>
      <c r="CR245" s="33" t="s">
        <v>85</v>
      </c>
    </row>
    <row r="246" spans="1:96" x14ac:dyDescent="0.25">
      <c r="A246">
        <v>245</v>
      </c>
      <c r="B246">
        <v>18</v>
      </c>
      <c r="C246" s="24" t="s">
        <v>207</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s="17">
        <v>0</v>
      </c>
      <c r="BT246">
        <v>0</v>
      </c>
      <c r="BU246">
        <v>1</v>
      </c>
      <c r="BV246">
        <v>0</v>
      </c>
      <c r="BW246" s="17">
        <v>0</v>
      </c>
      <c r="BX246">
        <v>0</v>
      </c>
      <c r="BY246">
        <v>0</v>
      </c>
      <c r="BZ246" s="17">
        <v>0</v>
      </c>
      <c r="CA246">
        <v>1</v>
      </c>
      <c r="CB246">
        <v>1</v>
      </c>
      <c r="CC246">
        <v>0</v>
      </c>
      <c r="CD246">
        <v>0</v>
      </c>
      <c r="CE246">
        <v>0</v>
      </c>
      <c r="CF246">
        <v>1</v>
      </c>
      <c r="CG246">
        <v>1</v>
      </c>
      <c r="CH246">
        <v>0</v>
      </c>
      <c r="CI246">
        <v>0</v>
      </c>
      <c r="CJ246">
        <v>0</v>
      </c>
      <c r="CK246">
        <v>0</v>
      </c>
      <c r="CL246" s="17">
        <v>1</v>
      </c>
      <c r="CM246">
        <v>0.217</v>
      </c>
      <c r="CN246">
        <v>129</v>
      </c>
      <c r="CO246">
        <v>1</v>
      </c>
      <c r="CP246">
        <v>0</v>
      </c>
      <c r="CQ246">
        <v>40</v>
      </c>
      <c r="CR246" s="33" t="s">
        <v>85</v>
      </c>
    </row>
    <row r="247" spans="1:96" x14ac:dyDescent="0.25">
      <c r="A247">
        <v>246</v>
      </c>
      <c r="B247">
        <v>18</v>
      </c>
      <c r="C247" s="24" t="s">
        <v>207</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s="17">
        <v>0</v>
      </c>
      <c r="BT247">
        <v>0</v>
      </c>
      <c r="BU247">
        <v>1</v>
      </c>
      <c r="BV247">
        <v>0</v>
      </c>
      <c r="BW247" s="17">
        <v>0</v>
      </c>
      <c r="BX247">
        <v>0</v>
      </c>
      <c r="BY247">
        <v>0</v>
      </c>
      <c r="BZ247" s="17">
        <v>0</v>
      </c>
      <c r="CA247">
        <v>1</v>
      </c>
      <c r="CB247">
        <v>1</v>
      </c>
      <c r="CC247">
        <v>0</v>
      </c>
      <c r="CD247">
        <v>0</v>
      </c>
      <c r="CE247">
        <v>0</v>
      </c>
      <c r="CF247">
        <v>1</v>
      </c>
      <c r="CG247">
        <v>1</v>
      </c>
      <c r="CH247">
        <v>0</v>
      </c>
      <c r="CI247">
        <v>0</v>
      </c>
      <c r="CJ247">
        <v>0</v>
      </c>
      <c r="CK247">
        <v>0</v>
      </c>
      <c r="CL247" s="17">
        <v>1</v>
      </c>
      <c r="CM247">
        <v>0.217</v>
      </c>
      <c r="CN247">
        <v>129</v>
      </c>
      <c r="CO247">
        <v>1</v>
      </c>
      <c r="CP247">
        <v>0</v>
      </c>
      <c r="CQ247">
        <v>40</v>
      </c>
      <c r="CR247" s="33" t="s">
        <v>85</v>
      </c>
    </row>
    <row r="248" spans="1:96" x14ac:dyDescent="0.25">
      <c r="A248">
        <v>247</v>
      </c>
      <c r="B248">
        <v>18</v>
      </c>
      <c r="C248" s="24" t="s">
        <v>207</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s="17">
        <v>0</v>
      </c>
      <c r="BT248">
        <v>0</v>
      </c>
      <c r="BU248">
        <v>1</v>
      </c>
      <c r="BV248">
        <v>0</v>
      </c>
      <c r="BW248" s="17">
        <v>0</v>
      </c>
      <c r="BX248">
        <v>0</v>
      </c>
      <c r="BY248">
        <v>0</v>
      </c>
      <c r="BZ248" s="17">
        <v>0</v>
      </c>
      <c r="CA248">
        <v>1</v>
      </c>
      <c r="CB248">
        <v>1</v>
      </c>
      <c r="CC248">
        <v>0</v>
      </c>
      <c r="CD248">
        <v>0</v>
      </c>
      <c r="CE248">
        <v>0</v>
      </c>
      <c r="CF248">
        <v>1</v>
      </c>
      <c r="CG248">
        <v>1</v>
      </c>
      <c r="CH248">
        <v>0</v>
      </c>
      <c r="CI248">
        <v>0</v>
      </c>
      <c r="CJ248">
        <v>0</v>
      </c>
      <c r="CK248">
        <v>0</v>
      </c>
      <c r="CL248" s="17">
        <v>1</v>
      </c>
      <c r="CM248">
        <v>0.217</v>
      </c>
      <c r="CN248">
        <v>129</v>
      </c>
      <c r="CO248">
        <v>1</v>
      </c>
      <c r="CP248">
        <v>0</v>
      </c>
      <c r="CQ248">
        <v>40</v>
      </c>
      <c r="CR248" s="33" t="s">
        <v>85</v>
      </c>
    </row>
    <row r="249" spans="1:96" x14ac:dyDescent="0.25">
      <c r="A249">
        <v>248</v>
      </c>
      <c r="B249">
        <v>18</v>
      </c>
      <c r="C249" s="24" t="s">
        <v>207</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s="17">
        <v>0</v>
      </c>
      <c r="BT249">
        <v>0</v>
      </c>
      <c r="BU249">
        <v>1</v>
      </c>
      <c r="BV249">
        <v>0</v>
      </c>
      <c r="BW249" s="17">
        <v>0</v>
      </c>
      <c r="BX249">
        <v>0</v>
      </c>
      <c r="BY249">
        <v>0</v>
      </c>
      <c r="BZ249" s="17">
        <v>0</v>
      </c>
      <c r="CA249">
        <v>1</v>
      </c>
      <c r="CB249">
        <v>1</v>
      </c>
      <c r="CC249">
        <v>0</v>
      </c>
      <c r="CD249">
        <v>0</v>
      </c>
      <c r="CE249">
        <v>0</v>
      </c>
      <c r="CF249">
        <v>1</v>
      </c>
      <c r="CG249">
        <v>1</v>
      </c>
      <c r="CH249">
        <v>0</v>
      </c>
      <c r="CI249">
        <v>0</v>
      </c>
      <c r="CJ249">
        <v>0</v>
      </c>
      <c r="CK249">
        <v>0</v>
      </c>
      <c r="CL249" s="17">
        <v>1</v>
      </c>
      <c r="CM249">
        <v>0.217</v>
      </c>
      <c r="CN249">
        <v>129</v>
      </c>
      <c r="CO249">
        <v>1</v>
      </c>
      <c r="CP249">
        <v>0</v>
      </c>
      <c r="CQ249">
        <v>40</v>
      </c>
      <c r="CR249" s="33" t="s">
        <v>85</v>
      </c>
    </row>
    <row r="250" spans="1:96" x14ac:dyDescent="0.25">
      <c r="A250">
        <v>249</v>
      </c>
      <c r="B250">
        <v>18</v>
      </c>
      <c r="C250" s="24" t="s">
        <v>207</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s="17">
        <v>0</v>
      </c>
      <c r="BT250">
        <v>0</v>
      </c>
      <c r="BU250">
        <v>1</v>
      </c>
      <c r="BV250">
        <v>0</v>
      </c>
      <c r="BW250" s="17">
        <v>0</v>
      </c>
      <c r="BX250">
        <v>0</v>
      </c>
      <c r="BY250">
        <v>0</v>
      </c>
      <c r="BZ250" s="17">
        <v>0</v>
      </c>
      <c r="CA250">
        <v>1</v>
      </c>
      <c r="CB250">
        <v>1</v>
      </c>
      <c r="CC250">
        <v>0</v>
      </c>
      <c r="CD250">
        <v>0</v>
      </c>
      <c r="CE250">
        <v>0</v>
      </c>
      <c r="CF250">
        <v>1</v>
      </c>
      <c r="CG250">
        <v>1</v>
      </c>
      <c r="CH250">
        <v>0</v>
      </c>
      <c r="CI250">
        <v>0</v>
      </c>
      <c r="CJ250">
        <v>0</v>
      </c>
      <c r="CK250">
        <v>0</v>
      </c>
      <c r="CL250" s="17">
        <v>1</v>
      </c>
      <c r="CM250">
        <v>0.217</v>
      </c>
      <c r="CN250">
        <v>129</v>
      </c>
      <c r="CO250">
        <v>1</v>
      </c>
      <c r="CP250">
        <v>0</v>
      </c>
      <c r="CQ250">
        <v>40</v>
      </c>
      <c r="CR250" s="33" t="s">
        <v>85</v>
      </c>
    </row>
    <row r="251" spans="1:96" x14ac:dyDescent="0.25">
      <c r="A251">
        <v>250</v>
      </c>
      <c r="B251">
        <v>18</v>
      </c>
      <c r="C251" s="24" t="s">
        <v>207</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s="17">
        <v>0</v>
      </c>
      <c r="BT251">
        <v>0</v>
      </c>
      <c r="BU251">
        <v>1</v>
      </c>
      <c r="BV251">
        <v>0</v>
      </c>
      <c r="BW251" s="17">
        <v>0</v>
      </c>
      <c r="BX251">
        <v>0</v>
      </c>
      <c r="BY251">
        <v>0</v>
      </c>
      <c r="BZ251" s="17">
        <v>0</v>
      </c>
      <c r="CA251">
        <v>1</v>
      </c>
      <c r="CB251">
        <v>1</v>
      </c>
      <c r="CC251">
        <v>0</v>
      </c>
      <c r="CD251">
        <v>0</v>
      </c>
      <c r="CE251">
        <v>0</v>
      </c>
      <c r="CF251">
        <v>1</v>
      </c>
      <c r="CG251">
        <v>1</v>
      </c>
      <c r="CH251">
        <v>0</v>
      </c>
      <c r="CI251">
        <v>0</v>
      </c>
      <c r="CJ251">
        <v>0</v>
      </c>
      <c r="CK251">
        <v>0</v>
      </c>
      <c r="CL251" s="17">
        <v>1</v>
      </c>
      <c r="CM251">
        <v>0.217</v>
      </c>
      <c r="CN251">
        <v>129</v>
      </c>
      <c r="CO251">
        <v>1</v>
      </c>
      <c r="CP251">
        <v>0</v>
      </c>
      <c r="CQ251">
        <v>40</v>
      </c>
      <c r="CR251" s="33" t="s">
        <v>85</v>
      </c>
    </row>
    <row r="252" spans="1:96" x14ac:dyDescent="0.25">
      <c r="A252">
        <v>251</v>
      </c>
      <c r="B252">
        <v>18</v>
      </c>
      <c r="C252" s="24" t="s">
        <v>207</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s="17">
        <v>0</v>
      </c>
      <c r="BT252">
        <v>0</v>
      </c>
      <c r="BU252">
        <v>1</v>
      </c>
      <c r="BV252">
        <v>0</v>
      </c>
      <c r="BW252" s="17">
        <v>0</v>
      </c>
      <c r="BX252">
        <v>0</v>
      </c>
      <c r="BY252">
        <v>0</v>
      </c>
      <c r="BZ252" s="17">
        <v>0</v>
      </c>
      <c r="CA252">
        <v>1</v>
      </c>
      <c r="CB252">
        <v>1</v>
      </c>
      <c r="CC252">
        <v>0</v>
      </c>
      <c r="CD252">
        <v>0</v>
      </c>
      <c r="CE252">
        <v>0</v>
      </c>
      <c r="CF252">
        <v>1</v>
      </c>
      <c r="CG252">
        <v>1</v>
      </c>
      <c r="CH252">
        <v>0</v>
      </c>
      <c r="CI252">
        <v>0</v>
      </c>
      <c r="CJ252">
        <v>0</v>
      </c>
      <c r="CK252">
        <v>0</v>
      </c>
      <c r="CL252" s="17">
        <v>1</v>
      </c>
      <c r="CM252">
        <v>0.217</v>
      </c>
      <c r="CN252">
        <v>129</v>
      </c>
      <c r="CO252">
        <v>1</v>
      </c>
      <c r="CP252">
        <v>0</v>
      </c>
      <c r="CQ252">
        <v>40</v>
      </c>
      <c r="CR252" s="33" t="s">
        <v>85</v>
      </c>
    </row>
    <row r="253" spans="1:96" x14ac:dyDescent="0.25">
      <c r="A253">
        <v>252</v>
      </c>
      <c r="B253">
        <v>18</v>
      </c>
      <c r="C253" s="24" t="s">
        <v>207</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s="17">
        <v>0</v>
      </c>
      <c r="BT253">
        <v>0</v>
      </c>
      <c r="BU253">
        <v>1</v>
      </c>
      <c r="BV253">
        <v>0</v>
      </c>
      <c r="BW253" s="17">
        <v>0</v>
      </c>
      <c r="BX253">
        <v>0</v>
      </c>
      <c r="BY253">
        <v>0</v>
      </c>
      <c r="BZ253" s="17">
        <v>0</v>
      </c>
      <c r="CA253">
        <v>1</v>
      </c>
      <c r="CB253">
        <v>1</v>
      </c>
      <c r="CC253">
        <v>0</v>
      </c>
      <c r="CD253">
        <v>0</v>
      </c>
      <c r="CE253">
        <v>0</v>
      </c>
      <c r="CF253">
        <v>1</v>
      </c>
      <c r="CG253">
        <v>1</v>
      </c>
      <c r="CH253">
        <v>0</v>
      </c>
      <c r="CI253">
        <v>0</v>
      </c>
      <c r="CJ253">
        <v>0</v>
      </c>
      <c r="CK253">
        <v>0</v>
      </c>
      <c r="CL253" s="17">
        <v>1</v>
      </c>
      <c r="CM253">
        <v>0.217</v>
      </c>
      <c r="CN253">
        <v>129</v>
      </c>
      <c r="CO253">
        <v>1</v>
      </c>
      <c r="CP253">
        <v>0</v>
      </c>
      <c r="CQ253">
        <v>40</v>
      </c>
      <c r="CR253" s="33" t="s">
        <v>85</v>
      </c>
    </row>
    <row r="254" spans="1:96" x14ac:dyDescent="0.25">
      <c r="A254">
        <v>253</v>
      </c>
      <c r="B254">
        <v>18</v>
      </c>
      <c r="C254" s="24" t="s">
        <v>207</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s="17">
        <v>0</v>
      </c>
      <c r="BT254">
        <v>0</v>
      </c>
      <c r="BU254">
        <v>1</v>
      </c>
      <c r="BV254">
        <v>0</v>
      </c>
      <c r="BW254" s="17">
        <v>0</v>
      </c>
      <c r="BX254">
        <v>0</v>
      </c>
      <c r="BY254">
        <v>0</v>
      </c>
      <c r="BZ254" s="17">
        <v>0</v>
      </c>
      <c r="CA254">
        <v>1</v>
      </c>
      <c r="CB254">
        <v>1</v>
      </c>
      <c r="CC254">
        <v>0</v>
      </c>
      <c r="CD254">
        <v>0</v>
      </c>
      <c r="CE254">
        <v>0</v>
      </c>
      <c r="CF254">
        <v>1</v>
      </c>
      <c r="CG254">
        <v>1</v>
      </c>
      <c r="CH254">
        <v>0</v>
      </c>
      <c r="CI254">
        <v>0</v>
      </c>
      <c r="CJ254">
        <v>0</v>
      </c>
      <c r="CK254">
        <v>0</v>
      </c>
      <c r="CL254" s="17">
        <v>1</v>
      </c>
      <c r="CM254">
        <v>0.217</v>
      </c>
      <c r="CN254">
        <v>129</v>
      </c>
      <c r="CO254">
        <v>1</v>
      </c>
      <c r="CP254">
        <v>0</v>
      </c>
      <c r="CQ254">
        <v>40</v>
      </c>
      <c r="CR254" s="33" t="s">
        <v>85</v>
      </c>
    </row>
    <row r="255" spans="1:96" x14ac:dyDescent="0.25">
      <c r="A255">
        <v>254</v>
      </c>
      <c r="B255">
        <v>18</v>
      </c>
      <c r="C255" s="24" t="s">
        <v>207</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s="17">
        <v>0</v>
      </c>
      <c r="BT255">
        <v>0</v>
      </c>
      <c r="BU255">
        <v>1</v>
      </c>
      <c r="BV255">
        <v>0</v>
      </c>
      <c r="BW255" s="17">
        <v>0</v>
      </c>
      <c r="BX255">
        <v>1</v>
      </c>
      <c r="BY255">
        <v>0</v>
      </c>
      <c r="BZ255" s="17">
        <v>1</v>
      </c>
      <c r="CA255">
        <v>1</v>
      </c>
      <c r="CB255">
        <v>1</v>
      </c>
      <c r="CC255">
        <v>0</v>
      </c>
      <c r="CD255">
        <v>0</v>
      </c>
      <c r="CE255">
        <v>0</v>
      </c>
      <c r="CF255">
        <v>1</v>
      </c>
      <c r="CG255">
        <v>1</v>
      </c>
      <c r="CH255">
        <v>0</v>
      </c>
      <c r="CI255">
        <v>0</v>
      </c>
      <c r="CJ255">
        <v>0</v>
      </c>
      <c r="CK255">
        <v>0</v>
      </c>
      <c r="CL255" s="17">
        <v>1</v>
      </c>
      <c r="CM255">
        <v>0.217</v>
      </c>
      <c r="CN255">
        <v>129</v>
      </c>
      <c r="CO255">
        <v>1</v>
      </c>
      <c r="CP255">
        <v>0</v>
      </c>
      <c r="CQ255">
        <v>40</v>
      </c>
      <c r="CR255" s="33" t="s">
        <v>85</v>
      </c>
    </row>
    <row r="256" spans="1:96" x14ac:dyDescent="0.25">
      <c r="A256">
        <v>255</v>
      </c>
      <c r="B256">
        <v>18</v>
      </c>
      <c r="C256" s="24" t="s">
        <v>207</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s="17">
        <v>0</v>
      </c>
      <c r="BT256">
        <v>0</v>
      </c>
      <c r="BU256">
        <v>1</v>
      </c>
      <c r="BV256">
        <v>0</v>
      </c>
      <c r="BW256" s="17">
        <v>0</v>
      </c>
      <c r="BX256">
        <v>1</v>
      </c>
      <c r="BY256">
        <v>0</v>
      </c>
      <c r="BZ256" s="17">
        <v>1</v>
      </c>
      <c r="CA256">
        <v>1</v>
      </c>
      <c r="CB256">
        <v>1</v>
      </c>
      <c r="CC256">
        <v>0</v>
      </c>
      <c r="CD256">
        <v>0</v>
      </c>
      <c r="CE256">
        <v>0</v>
      </c>
      <c r="CF256">
        <v>1</v>
      </c>
      <c r="CG256">
        <v>1</v>
      </c>
      <c r="CH256">
        <v>0</v>
      </c>
      <c r="CI256">
        <v>0</v>
      </c>
      <c r="CJ256">
        <v>0</v>
      </c>
      <c r="CK256">
        <v>0</v>
      </c>
      <c r="CL256" s="17">
        <v>1</v>
      </c>
      <c r="CM256">
        <v>0.217</v>
      </c>
      <c r="CN256">
        <v>129</v>
      </c>
      <c r="CO256">
        <v>1</v>
      </c>
      <c r="CP256">
        <v>0</v>
      </c>
      <c r="CQ256">
        <v>40</v>
      </c>
      <c r="CR256" s="33" t="s">
        <v>85</v>
      </c>
    </row>
    <row r="257" spans="1:96" x14ac:dyDescent="0.25">
      <c r="A257">
        <v>256</v>
      </c>
      <c r="B257">
        <v>18</v>
      </c>
      <c r="C257" s="24" t="s">
        <v>207</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s="17">
        <v>0</v>
      </c>
      <c r="BT257">
        <v>0</v>
      </c>
      <c r="BU257">
        <v>1</v>
      </c>
      <c r="BV257">
        <v>0</v>
      </c>
      <c r="BW257" s="17">
        <v>0</v>
      </c>
      <c r="BX257">
        <v>1</v>
      </c>
      <c r="BY257">
        <v>0</v>
      </c>
      <c r="BZ257" s="17">
        <v>1</v>
      </c>
      <c r="CA257">
        <v>1</v>
      </c>
      <c r="CB257">
        <v>1</v>
      </c>
      <c r="CC257">
        <v>0</v>
      </c>
      <c r="CD257">
        <v>0</v>
      </c>
      <c r="CE257">
        <v>0</v>
      </c>
      <c r="CF257">
        <v>1</v>
      </c>
      <c r="CG257">
        <v>1</v>
      </c>
      <c r="CH257">
        <v>0</v>
      </c>
      <c r="CI257">
        <v>0</v>
      </c>
      <c r="CJ257">
        <v>0</v>
      </c>
      <c r="CK257">
        <v>0</v>
      </c>
      <c r="CL257" s="17">
        <v>1</v>
      </c>
      <c r="CM257">
        <v>0.217</v>
      </c>
      <c r="CN257">
        <v>129</v>
      </c>
      <c r="CO257">
        <v>1</v>
      </c>
      <c r="CP257">
        <v>0</v>
      </c>
      <c r="CQ257">
        <v>40</v>
      </c>
      <c r="CR257" s="33" t="s">
        <v>85</v>
      </c>
    </row>
    <row r="258" spans="1:96" x14ac:dyDescent="0.25">
      <c r="A258">
        <v>257</v>
      </c>
      <c r="B258">
        <v>18</v>
      </c>
      <c r="C258" s="24" t="s">
        <v>207</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s="17">
        <v>1</v>
      </c>
      <c r="BT258">
        <v>0</v>
      </c>
      <c r="BU258">
        <v>1</v>
      </c>
      <c r="BV258">
        <v>0</v>
      </c>
      <c r="BW258" s="17">
        <v>0</v>
      </c>
      <c r="BX258">
        <v>1</v>
      </c>
      <c r="BY258">
        <v>0</v>
      </c>
      <c r="BZ258" s="17">
        <v>1</v>
      </c>
      <c r="CA258">
        <v>1</v>
      </c>
      <c r="CB258">
        <v>1</v>
      </c>
      <c r="CC258">
        <v>0</v>
      </c>
      <c r="CD258">
        <v>0</v>
      </c>
      <c r="CE258">
        <v>0</v>
      </c>
      <c r="CF258">
        <v>1</v>
      </c>
      <c r="CG258">
        <v>1</v>
      </c>
      <c r="CH258">
        <v>0</v>
      </c>
      <c r="CI258">
        <v>0</v>
      </c>
      <c r="CJ258">
        <v>0</v>
      </c>
      <c r="CK258">
        <v>0</v>
      </c>
      <c r="CL258" s="17">
        <v>1</v>
      </c>
      <c r="CM258">
        <v>0.217</v>
      </c>
      <c r="CN258">
        <v>129</v>
      </c>
      <c r="CO258">
        <v>1</v>
      </c>
      <c r="CP258">
        <v>0</v>
      </c>
      <c r="CQ258">
        <v>40</v>
      </c>
      <c r="CR258" s="33" t="s">
        <v>85</v>
      </c>
    </row>
    <row r="259" spans="1:96" x14ac:dyDescent="0.25">
      <c r="A259">
        <v>258</v>
      </c>
      <c r="B259">
        <v>18</v>
      </c>
      <c r="C259" s="24" t="s">
        <v>207</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s="17">
        <v>1</v>
      </c>
      <c r="BT259">
        <v>0</v>
      </c>
      <c r="BU259">
        <v>1</v>
      </c>
      <c r="BV259">
        <v>0</v>
      </c>
      <c r="BW259" s="17">
        <v>0</v>
      </c>
      <c r="BX259">
        <v>1</v>
      </c>
      <c r="BY259">
        <v>0</v>
      </c>
      <c r="BZ259" s="17">
        <v>1</v>
      </c>
      <c r="CA259">
        <v>1</v>
      </c>
      <c r="CB259">
        <v>1</v>
      </c>
      <c r="CC259">
        <v>0</v>
      </c>
      <c r="CD259">
        <v>0</v>
      </c>
      <c r="CE259">
        <v>0</v>
      </c>
      <c r="CF259">
        <v>1</v>
      </c>
      <c r="CG259">
        <v>1</v>
      </c>
      <c r="CH259">
        <v>0</v>
      </c>
      <c r="CI259">
        <v>0</v>
      </c>
      <c r="CJ259">
        <v>0</v>
      </c>
      <c r="CK259">
        <v>0</v>
      </c>
      <c r="CL259" s="17">
        <v>1</v>
      </c>
      <c r="CM259">
        <v>0.217</v>
      </c>
      <c r="CN259">
        <v>129</v>
      </c>
      <c r="CO259">
        <v>1</v>
      </c>
      <c r="CP259">
        <v>0</v>
      </c>
      <c r="CQ259">
        <v>40</v>
      </c>
      <c r="CR259" s="33" t="s">
        <v>85</v>
      </c>
    </row>
    <row r="260" spans="1:96" x14ac:dyDescent="0.25">
      <c r="A260">
        <v>259</v>
      </c>
      <c r="B260">
        <v>18</v>
      </c>
      <c r="C260" s="24" t="s">
        <v>207</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s="17">
        <v>1</v>
      </c>
      <c r="BT260">
        <v>0</v>
      </c>
      <c r="BU260">
        <v>1</v>
      </c>
      <c r="BV260">
        <v>0</v>
      </c>
      <c r="BW260" s="17">
        <v>0</v>
      </c>
      <c r="BX260">
        <v>1</v>
      </c>
      <c r="BY260">
        <v>0</v>
      </c>
      <c r="BZ260" s="17">
        <v>1</v>
      </c>
      <c r="CA260">
        <v>1</v>
      </c>
      <c r="CB260">
        <v>1</v>
      </c>
      <c r="CC260">
        <v>0</v>
      </c>
      <c r="CD260">
        <v>0</v>
      </c>
      <c r="CE260">
        <v>0</v>
      </c>
      <c r="CF260">
        <v>1</v>
      </c>
      <c r="CG260">
        <v>1</v>
      </c>
      <c r="CH260">
        <v>0</v>
      </c>
      <c r="CI260">
        <v>0</v>
      </c>
      <c r="CJ260">
        <v>0</v>
      </c>
      <c r="CK260">
        <v>0</v>
      </c>
      <c r="CL260" s="17">
        <v>1</v>
      </c>
      <c r="CM260">
        <v>0.217</v>
      </c>
      <c r="CN260">
        <v>129</v>
      </c>
      <c r="CO260">
        <v>1</v>
      </c>
      <c r="CP260">
        <v>0</v>
      </c>
      <c r="CQ260">
        <v>40</v>
      </c>
      <c r="CR260" s="33" t="s">
        <v>85</v>
      </c>
    </row>
    <row r="261" spans="1:96" x14ac:dyDescent="0.25">
      <c r="A261">
        <v>260</v>
      </c>
      <c r="B261">
        <v>18</v>
      </c>
      <c r="C261" s="24" t="s">
        <v>207</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s="17">
        <v>1</v>
      </c>
      <c r="BT261">
        <v>0</v>
      </c>
      <c r="BU261">
        <v>1</v>
      </c>
      <c r="BV261">
        <v>0</v>
      </c>
      <c r="BW261" s="17">
        <v>0</v>
      </c>
      <c r="BX261">
        <v>1</v>
      </c>
      <c r="BY261">
        <v>0</v>
      </c>
      <c r="BZ261" s="17">
        <v>1</v>
      </c>
      <c r="CA261">
        <v>1</v>
      </c>
      <c r="CB261">
        <v>1</v>
      </c>
      <c r="CC261">
        <v>0</v>
      </c>
      <c r="CD261">
        <v>0</v>
      </c>
      <c r="CE261">
        <v>0</v>
      </c>
      <c r="CF261">
        <v>1</v>
      </c>
      <c r="CG261">
        <v>1</v>
      </c>
      <c r="CH261">
        <v>0</v>
      </c>
      <c r="CI261">
        <v>0</v>
      </c>
      <c r="CJ261">
        <v>0</v>
      </c>
      <c r="CK261">
        <v>0</v>
      </c>
      <c r="CL261" s="17">
        <v>1</v>
      </c>
      <c r="CM261">
        <v>0.217</v>
      </c>
      <c r="CN261">
        <v>129</v>
      </c>
      <c r="CO261">
        <v>1</v>
      </c>
      <c r="CP261">
        <v>0</v>
      </c>
      <c r="CQ261">
        <v>40</v>
      </c>
      <c r="CR261" s="33" t="s">
        <v>85</v>
      </c>
    </row>
    <row r="262" spans="1:96" x14ac:dyDescent="0.25">
      <c r="A262">
        <v>261</v>
      </c>
      <c r="B262">
        <v>18</v>
      </c>
      <c r="C262" s="24" t="s">
        <v>207</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s="17">
        <v>1</v>
      </c>
      <c r="BT262">
        <v>0</v>
      </c>
      <c r="BU262">
        <v>1</v>
      </c>
      <c r="BV262">
        <v>0</v>
      </c>
      <c r="BW262" s="17">
        <v>0</v>
      </c>
      <c r="BX262">
        <v>1</v>
      </c>
      <c r="BY262">
        <v>0</v>
      </c>
      <c r="BZ262" s="17">
        <v>1</v>
      </c>
      <c r="CA262">
        <v>1</v>
      </c>
      <c r="CB262">
        <v>1</v>
      </c>
      <c r="CC262">
        <v>0</v>
      </c>
      <c r="CD262">
        <v>0</v>
      </c>
      <c r="CE262">
        <v>0</v>
      </c>
      <c r="CF262">
        <v>1</v>
      </c>
      <c r="CG262">
        <v>1</v>
      </c>
      <c r="CH262">
        <v>0</v>
      </c>
      <c r="CI262">
        <v>0</v>
      </c>
      <c r="CJ262">
        <v>0</v>
      </c>
      <c r="CK262">
        <v>0</v>
      </c>
      <c r="CL262" s="17">
        <v>1</v>
      </c>
      <c r="CM262">
        <v>0.217</v>
      </c>
      <c r="CN262">
        <v>129</v>
      </c>
      <c r="CO262">
        <v>1</v>
      </c>
      <c r="CP262">
        <v>0</v>
      </c>
      <c r="CQ262">
        <v>40</v>
      </c>
      <c r="CR262" s="33" t="s">
        <v>85</v>
      </c>
    </row>
    <row r="263" spans="1:96" x14ac:dyDescent="0.25">
      <c r="A263">
        <v>262</v>
      </c>
      <c r="B263">
        <v>18</v>
      </c>
      <c r="C263" s="24" t="s">
        <v>207</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s="17">
        <v>1</v>
      </c>
      <c r="BT263">
        <v>0</v>
      </c>
      <c r="BU263">
        <v>1</v>
      </c>
      <c r="BV263">
        <v>0</v>
      </c>
      <c r="BW263" s="17">
        <v>0</v>
      </c>
      <c r="BX263">
        <v>1</v>
      </c>
      <c r="BY263">
        <v>0</v>
      </c>
      <c r="BZ263" s="17">
        <v>1</v>
      </c>
      <c r="CA263">
        <v>1</v>
      </c>
      <c r="CB263">
        <v>1</v>
      </c>
      <c r="CC263">
        <v>0</v>
      </c>
      <c r="CD263">
        <v>0</v>
      </c>
      <c r="CE263">
        <v>0</v>
      </c>
      <c r="CF263">
        <v>1</v>
      </c>
      <c r="CG263">
        <v>1</v>
      </c>
      <c r="CH263">
        <v>0</v>
      </c>
      <c r="CI263">
        <v>0</v>
      </c>
      <c r="CJ263">
        <v>0</v>
      </c>
      <c r="CK263">
        <v>0</v>
      </c>
      <c r="CL263" s="17">
        <v>1</v>
      </c>
      <c r="CM263">
        <v>0.217</v>
      </c>
      <c r="CN263">
        <v>129</v>
      </c>
      <c r="CO263">
        <v>1</v>
      </c>
      <c r="CP263">
        <v>0</v>
      </c>
      <c r="CQ263">
        <v>40</v>
      </c>
      <c r="CR263" s="33" t="s">
        <v>85</v>
      </c>
    </row>
    <row r="264" spans="1:96" x14ac:dyDescent="0.25">
      <c r="A264">
        <v>263</v>
      </c>
      <c r="B264">
        <v>18</v>
      </c>
      <c r="C264" s="24" t="s">
        <v>207</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s="17">
        <v>1</v>
      </c>
      <c r="BT264">
        <v>0</v>
      </c>
      <c r="BU264">
        <v>1</v>
      </c>
      <c r="BV264">
        <v>0</v>
      </c>
      <c r="BW264" s="17">
        <v>0</v>
      </c>
      <c r="BX264">
        <v>1</v>
      </c>
      <c r="BY264">
        <v>0</v>
      </c>
      <c r="BZ264" s="17">
        <v>1</v>
      </c>
      <c r="CA264">
        <v>1</v>
      </c>
      <c r="CB264">
        <v>1</v>
      </c>
      <c r="CC264">
        <v>0</v>
      </c>
      <c r="CD264">
        <v>0</v>
      </c>
      <c r="CE264">
        <v>0</v>
      </c>
      <c r="CF264">
        <v>1</v>
      </c>
      <c r="CG264">
        <v>1</v>
      </c>
      <c r="CH264">
        <v>0</v>
      </c>
      <c r="CI264">
        <v>0</v>
      </c>
      <c r="CJ264">
        <v>0</v>
      </c>
      <c r="CK264">
        <v>0</v>
      </c>
      <c r="CL264" s="17">
        <v>1</v>
      </c>
      <c r="CM264">
        <v>0.217</v>
      </c>
      <c r="CN264">
        <v>129</v>
      </c>
      <c r="CO264">
        <v>1</v>
      </c>
      <c r="CP264">
        <v>0</v>
      </c>
      <c r="CQ264">
        <v>40</v>
      </c>
      <c r="CR264" s="33" t="s">
        <v>85</v>
      </c>
    </row>
    <row r="265" spans="1:96" x14ac:dyDescent="0.25">
      <c r="A265">
        <v>264</v>
      </c>
      <c r="B265">
        <v>18</v>
      </c>
      <c r="C265" s="24" t="s">
        <v>207</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s="17">
        <v>1</v>
      </c>
      <c r="BT265">
        <v>0</v>
      </c>
      <c r="BU265">
        <v>1</v>
      </c>
      <c r="BV265">
        <v>0</v>
      </c>
      <c r="BW265" s="17">
        <v>0</v>
      </c>
      <c r="BX265">
        <v>1</v>
      </c>
      <c r="BY265">
        <v>0</v>
      </c>
      <c r="BZ265" s="17">
        <v>1</v>
      </c>
      <c r="CA265">
        <v>1</v>
      </c>
      <c r="CB265">
        <v>1</v>
      </c>
      <c r="CC265">
        <v>0</v>
      </c>
      <c r="CD265">
        <v>0</v>
      </c>
      <c r="CE265">
        <v>0</v>
      </c>
      <c r="CF265">
        <v>1</v>
      </c>
      <c r="CG265">
        <v>1</v>
      </c>
      <c r="CH265">
        <v>0</v>
      </c>
      <c r="CI265">
        <v>0</v>
      </c>
      <c r="CJ265">
        <v>0</v>
      </c>
      <c r="CK265">
        <v>0</v>
      </c>
      <c r="CL265" s="17">
        <v>1</v>
      </c>
      <c r="CM265">
        <v>0.217</v>
      </c>
      <c r="CN265">
        <v>129</v>
      </c>
      <c r="CO265">
        <v>1</v>
      </c>
      <c r="CP265">
        <v>0</v>
      </c>
      <c r="CQ265">
        <v>40</v>
      </c>
      <c r="CR265" s="33" t="s">
        <v>85</v>
      </c>
    </row>
    <row r="266" spans="1:96" x14ac:dyDescent="0.25">
      <c r="A266">
        <v>265</v>
      </c>
      <c r="B266">
        <v>18</v>
      </c>
      <c r="C266" s="24" t="s">
        <v>207</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s="17">
        <v>1</v>
      </c>
      <c r="BT266">
        <v>0</v>
      </c>
      <c r="BU266">
        <v>1</v>
      </c>
      <c r="BV266">
        <v>0</v>
      </c>
      <c r="BW266" s="17">
        <v>0</v>
      </c>
      <c r="BX266">
        <v>1</v>
      </c>
      <c r="BY266">
        <v>0</v>
      </c>
      <c r="BZ266" s="17">
        <v>1</v>
      </c>
      <c r="CA266">
        <v>1</v>
      </c>
      <c r="CB266">
        <v>1</v>
      </c>
      <c r="CC266">
        <v>0</v>
      </c>
      <c r="CD266">
        <v>0</v>
      </c>
      <c r="CE266">
        <v>0</v>
      </c>
      <c r="CF266">
        <v>1</v>
      </c>
      <c r="CG266">
        <v>1</v>
      </c>
      <c r="CH266">
        <v>0</v>
      </c>
      <c r="CI266">
        <v>0</v>
      </c>
      <c r="CJ266">
        <v>0</v>
      </c>
      <c r="CK266">
        <v>0</v>
      </c>
      <c r="CL266" s="17">
        <v>1</v>
      </c>
      <c r="CM266">
        <v>0.217</v>
      </c>
      <c r="CN266">
        <v>129</v>
      </c>
      <c r="CO266">
        <v>1</v>
      </c>
      <c r="CP266">
        <v>0</v>
      </c>
      <c r="CQ266">
        <v>40</v>
      </c>
      <c r="CR266" s="33" t="s">
        <v>85</v>
      </c>
    </row>
    <row r="267" spans="1:96" x14ac:dyDescent="0.25">
      <c r="A267">
        <v>266</v>
      </c>
      <c r="B267">
        <v>18</v>
      </c>
      <c r="C267" s="24" t="s">
        <v>207</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s="17">
        <v>0</v>
      </c>
      <c r="BT267">
        <v>0</v>
      </c>
      <c r="BU267">
        <v>1</v>
      </c>
      <c r="BV267">
        <v>0</v>
      </c>
      <c r="BW267" s="17">
        <v>0</v>
      </c>
      <c r="BX267">
        <v>1</v>
      </c>
      <c r="BY267">
        <v>0</v>
      </c>
      <c r="BZ267" s="17">
        <v>1</v>
      </c>
      <c r="CA267">
        <v>1</v>
      </c>
      <c r="CB267">
        <v>1</v>
      </c>
      <c r="CC267">
        <v>0</v>
      </c>
      <c r="CD267">
        <v>0</v>
      </c>
      <c r="CE267">
        <v>0</v>
      </c>
      <c r="CF267">
        <v>1</v>
      </c>
      <c r="CG267">
        <v>1</v>
      </c>
      <c r="CH267">
        <v>0</v>
      </c>
      <c r="CI267">
        <v>0</v>
      </c>
      <c r="CJ267">
        <v>0</v>
      </c>
      <c r="CK267">
        <v>0</v>
      </c>
      <c r="CL267" s="17">
        <v>1</v>
      </c>
      <c r="CM267">
        <v>0.217</v>
      </c>
      <c r="CN267">
        <v>129</v>
      </c>
      <c r="CO267">
        <v>1</v>
      </c>
      <c r="CP267">
        <v>0</v>
      </c>
      <c r="CQ267">
        <v>40</v>
      </c>
      <c r="CR267" s="33" t="s">
        <v>85</v>
      </c>
    </row>
    <row r="268" spans="1:96" x14ac:dyDescent="0.25">
      <c r="A268">
        <v>267</v>
      </c>
      <c r="B268">
        <v>18</v>
      </c>
      <c r="C268" s="24" t="s">
        <v>207</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s="17">
        <v>1</v>
      </c>
      <c r="BT268">
        <v>0</v>
      </c>
      <c r="BU268">
        <v>1</v>
      </c>
      <c r="BV268">
        <v>0</v>
      </c>
      <c r="BW268" s="17">
        <v>0</v>
      </c>
      <c r="BX268">
        <v>1</v>
      </c>
      <c r="BY268">
        <v>0</v>
      </c>
      <c r="BZ268" s="17">
        <v>1</v>
      </c>
      <c r="CA268">
        <v>1</v>
      </c>
      <c r="CB268">
        <v>1</v>
      </c>
      <c r="CC268">
        <v>0</v>
      </c>
      <c r="CD268">
        <v>0</v>
      </c>
      <c r="CE268">
        <v>0</v>
      </c>
      <c r="CF268">
        <v>1</v>
      </c>
      <c r="CG268">
        <v>1</v>
      </c>
      <c r="CH268">
        <v>0</v>
      </c>
      <c r="CI268">
        <v>0</v>
      </c>
      <c r="CJ268">
        <v>0</v>
      </c>
      <c r="CK268">
        <v>0</v>
      </c>
      <c r="CL268" s="17">
        <v>1</v>
      </c>
      <c r="CM268">
        <v>0.217</v>
      </c>
      <c r="CN268">
        <v>129</v>
      </c>
      <c r="CO268">
        <v>1</v>
      </c>
      <c r="CP268">
        <v>0</v>
      </c>
      <c r="CQ268">
        <v>40</v>
      </c>
      <c r="CR268" s="33" t="s">
        <v>85</v>
      </c>
    </row>
    <row r="269" spans="1:96" x14ac:dyDescent="0.25">
      <c r="A269">
        <v>268</v>
      </c>
      <c r="B269">
        <v>18</v>
      </c>
      <c r="C269" s="24" t="s">
        <v>207</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s="17">
        <v>1</v>
      </c>
      <c r="BT269">
        <v>0</v>
      </c>
      <c r="BU269">
        <v>1</v>
      </c>
      <c r="BV269">
        <v>0</v>
      </c>
      <c r="BW269" s="17">
        <v>0</v>
      </c>
      <c r="BX269">
        <v>1</v>
      </c>
      <c r="BY269">
        <v>0</v>
      </c>
      <c r="BZ269" s="17">
        <v>1</v>
      </c>
      <c r="CA269">
        <v>1</v>
      </c>
      <c r="CB269">
        <v>1</v>
      </c>
      <c r="CC269">
        <v>0</v>
      </c>
      <c r="CD269">
        <v>0</v>
      </c>
      <c r="CE269">
        <v>0</v>
      </c>
      <c r="CF269">
        <v>1</v>
      </c>
      <c r="CG269">
        <v>1</v>
      </c>
      <c r="CH269">
        <v>0</v>
      </c>
      <c r="CI269">
        <v>0</v>
      </c>
      <c r="CJ269">
        <v>0</v>
      </c>
      <c r="CK269">
        <v>0</v>
      </c>
      <c r="CL269" s="17">
        <v>1</v>
      </c>
      <c r="CM269">
        <v>0.217</v>
      </c>
      <c r="CN269">
        <v>129</v>
      </c>
      <c r="CO269">
        <v>1</v>
      </c>
      <c r="CP269">
        <v>0</v>
      </c>
      <c r="CQ269">
        <v>40</v>
      </c>
      <c r="CR269" s="33" t="s">
        <v>85</v>
      </c>
    </row>
    <row r="270" spans="1:96" x14ac:dyDescent="0.25">
      <c r="A270">
        <v>269</v>
      </c>
      <c r="B270">
        <v>18</v>
      </c>
      <c r="C270" s="24" t="s">
        <v>207</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s="17">
        <v>1</v>
      </c>
      <c r="BT270">
        <v>0</v>
      </c>
      <c r="BU270">
        <v>1</v>
      </c>
      <c r="BV270">
        <v>0</v>
      </c>
      <c r="BW270" s="17">
        <v>0</v>
      </c>
      <c r="BX270">
        <v>1</v>
      </c>
      <c r="BY270">
        <v>0</v>
      </c>
      <c r="BZ270" s="17">
        <v>1</v>
      </c>
      <c r="CA270">
        <v>1</v>
      </c>
      <c r="CB270">
        <v>1</v>
      </c>
      <c r="CC270">
        <v>0</v>
      </c>
      <c r="CD270">
        <v>0</v>
      </c>
      <c r="CE270">
        <v>0</v>
      </c>
      <c r="CF270">
        <v>1</v>
      </c>
      <c r="CG270">
        <v>1</v>
      </c>
      <c r="CH270">
        <v>0</v>
      </c>
      <c r="CI270">
        <v>0</v>
      </c>
      <c r="CJ270">
        <v>0</v>
      </c>
      <c r="CK270">
        <v>0</v>
      </c>
      <c r="CL270" s="17">
        <v>1</v>
      </c>
      <c r="CM270">
        <v>0.217</v>
      </c>
      <c r="CN270">
        <v>129</v>
      </c>
      <c r="CO270">
        <v>1</v>
      </c>
      <c r="CP270">
        <v>0</v>
      </c>
      <c r="CQ270">
        <v>40</v>
      </c>
      <c r="CR270" s="33" t="s">
        <v>85</v>
      </c>
    </row>
    <row r="271" spans="1:96" x14ac:dyDescent="0.25">
      <c r="A271">
        <v>270</v>
      </c>
      <c r="B271">
        <v>18</v>
      </c>
      <c r="C271" s="24" t="s">
        <v>207</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s="17">
        <v>0</v>
      </c>
      <c r="BT271">
        <v>0</v>
      </c>
      <c r="BU271">
        <v>1</v>
      </c>
      <c r="BV271">
        <v>0</v>
      </c>
      <c r="BW271" s="17">
        <v>0</v>
      </c>
      <c r="BX271">
        <v>1</v>
      </c>
      <c r="BY271">
        <v>0</v>
      </c>
      <c r="BZ271" s="17">
        <v>1</v>
      </c>
      <c r="CA271">
        <v>1</v>
      </c>
      <c r="CB271">
        <v>1</v>
      </c>
      <c r="CC271">
        <v>0</v>
      </c>
      <c r="CD271">
        <v>0</v>
      </c>
      <c r="CE271">
        <v>0</v>
      </c>
      <c r="CF271">
        <v>1</v>
      </c>
      <c r="CG271">
        <v>1</v>
      </c>
      <c r="CH271">
        <v>0</v>
      </c>
      <c r="CI271">
        <v>0</v>
      </c>
      <c r="CJ271">
        <v>0</v>
      </c>
      <c r="CK271">
        <v>0</v>
      </c>
      <c r="CL271" s="17">
        <v>1</v>
      </c>
      <c r="CM271">
        <v>0.217</v>
      </c>
      <c r="CN271">
        <v>129</v>
      </c>
      <c r="CO271">
        <v>1</v>
      </c>
      <c r="CP271">
        <v>0</v>
      </c>
      <c r="CQ271">
        <v>40</v>
      </c>
      <c r="CR271" s="33" t="s">
        <v>85</v>
      </c>
    </row>
    <row r="272" spans="1:96" x14ac:dyDescent="0.25">
      <c r="A272">
        <v>271</v>
      </c>
      <c r="B272">
        <v>18</v>
      </c>
      <c r="C272" s="24" t="s">
        <v>207</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s="17">
        <v>0</v>
      </c>
      <c r="BT272">
        <v>0</v>
      </c>
      <c r="BU272">
        <v>1</v>
      </c>
      <c r="BV272">
        <v>0</v>
      </c>
      <c r="BW272" s="17">
        <v>0</v>
      </c>
      <c r="BX272">
        <v>1</v>
      </c>
      <c r="BY272">
        <v>0</v>
      </c>
      <c r="BZ272" s="17">
        <v>1</v>
      </c>
      <c r="CA272">
        <v>1</v>
      </c>
      <c r="CB272">
        <v>1</v>
      </c>
      <c r="CC272">
        <v>0</v>
      </c>
      <c r="CD272">
        <v>0</v>
      </c>
      <c r="CE272">
        <v>0</v>
      </c>
      <c r="CF272">
        <v>1</v>
      </c>
      <c r="CG272">
        <v>1</v>
      </c>
      <c r="CH272">
        <v>0</v>
      </c>
      <c r="CI272">
        <v>0</v>
      </c>
      <c r="CJ272">
        <v>0</v>
      </c>
      <c r="CK272">
        <v>0</v>
      </c>
      <c r="CL272" s="17">
        <v>1</v>
      </c>
      <c r="CM272">
        <v>0.217</v>
      </c>
      <c r="CN272">
        <v>129</v>
      </c>
      <c r="CO272">
        <v>1</v>
      </c>
      <c r="CP272">
        <v>0</v>
      </c>
      <c r="CQ272">
        <v>40</v>
      </c>
      <c r="CR272" s="33" t="s">
        <v>85</v>
      </c>
    </row>
    <row r="273" spans="1:96" x14ac:dyDescent="0.25">
      <c r="A273">
        <v>272</v>
      </c>
      <c r="B273">
        <v>18</v>
      </c>
      <c r="C273" s="24" t="s">
        <v>207</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s="17">
        <v>1</v>
      </c>
      <c r="BT273">
        <v>0</v>
      </c>
      <c r="BU273">
        <v>1</v>
      </c>
      <c r="BV273">
        <v>0</v>
      </c>
      <c r="BW273" s="17">
        <v>0</v>
      </c>
      <c r="BX273">
        <v>1</v>
      </c>
      <c r="BY273">
        <v>0</v>
      </c>
      <c r="BZ273" s="17">
        <v>1</v>
      </c>
      <c r="CA273">
        <v>1</v>
      </c>
      <c r="CB273">
        <v>1</v>
      </c>
      <c r="CC273">
        <v>0</v>
      </c>
      <c r="CD273">
        <v>0</v>
      </c>
      <c r="CE273">
        <v>0</v>
      </c>
      <c r="CF273">
        <v>1</v>
      </c>
      <c r="CG273">
        <v>1</v>
      </c>
      <c r="CH273">
        <v>0</v>
      </c>
      <c r="CI273">
        <v>0</v>
      </c>
      <c r="CJ273">
        <v>0</v>
      </c>
      <c r="CK273">
        <v>0</v>
      </c>
      <c r="CL273" s="17">
        <v>1</v>
      </c>
      <c r="CM273">
        <v>0.217</v>
      </c>
      <c r="CN273">
        <v>129</v>
      </c>
      <c r="CO273">
        <v>1</v>
      </c>
      <c r="CP273">
        <v>0</v>
      </c>
      <c r="CQ273">
        <v>40</v>
      </c>
      <c r="CR273" s="33" t="s">
        <v>85</v>
      </c>
    </row>
    <row r="274" spans="1:96" x14ac:dyDescent="0.25">
      <c r="A274">
        <v>273</v>
      </c>
      <c r="B274">
        <v>18</v>
      </c>
      <c r="C274" s="24" t="s">
        <v>207</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s="17">
        <v>1</v>
      </c>
      <c r="BT274">
        <v>0</v>
      </c>
      <c r="BU274">
        <v>1</v>
      </c>
      <c r="BV274">
        <v>0</v>
      </c>
      <c r="BW274" s="17">
        <v>0</v>
      </c>
      <c r="BX274">
        <v>1</v>
      </c>
      <c r="BY274">
        <v>0</v>
      </c>
      <c r="BZ274" s="17">
        <v>1</v>
      </c>
      <c r="CA274">
        <v>1</v>
      </c>
      <c r="CB274">
        <v>1</v>
      </c>
      <c r="CC274">
        <v>0</v>
      </c>
      <c r="CD274">
        <v>0</v>
      </c>
      <c r="CE274">
        <v>0</v>
      </c>
      <c r="CF274">
        <v>1</v>
      </c>
      <c r="CG274">
        <v>1</v>
      </c>
      <c r="CH274">
        <v>0</v>
      </c>
      <c r="CI274">
        <v>0</v>
      </c>
      <c r="CJ274">
        <v>0</v>
      </c>
      <c r="CK274">
        <v>0</v>
      </c>
      <c r="CL274" s="17">
        <v>1</v>
      </c>
      <c r="CM274">
        <v>0.217</v>
      </c>
      <c r="CN274">
        <v>129</v>
      </c>
      <c r="CO274">
        <v>1</v>
      </c>
      <c r="CP274">
        <v>0</v>
      </c>
      <c r="CQ274">
        <v>40</v>
      </c>
      <c r="CR274" s="33" t="s">
        <v>85</v>
      </c>
    </row>
    <row r="275" spans="1:96" x14ac:dyDescent="0.25">
      <c r="A275">
        <v>274</v>
      </c>
      <c r="B275">
        <v>18</v>
      </c>
      <c r="C275" s="24" t="s">
        <v>207</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s="17">
        <v>1</v>
      </c>
      <c r="BT275">
        <v>0</v>
      </c>
      <c r="BU275">
        <v>1</v>
      </c>
      <c r="BV275">
        <v>0</v>
      </c>
      <c r="BW275" s="17">
        <v>0</v>
      </c>
      <c r="BX275">
        <v>1</v>
      </c>
      <c r="BY275">
        <v>0</v>
      </c>
      <c r="BZ275" s="17">
        <v>1</v>
      </c>
      <c r="CA275">
        <v>1</v>
      </c>
      <c r="CB275">
        <v>1</v>
      </c>
      <c r="CC275">
        <v>0</v>
      </c>
      <c r="CD275">
        <v>0</v>
      </c>
      <c r="CE275">
        <v>0</v>
      </c>
      <c r="CF275">
        <v>1</v>
      </c>
      <c r="CG275">
        <v>1</v>
      </c>
      <c r="CH275">
        <v>0</v>
      </c>
      <c r="CI275">
        <v>0</v>
      </c>
      <c r="CJ275">
        <v>0</v>
      </c>
      <c r="CK275">
        <v>0</v>
      </c>
      <c r="CL275" s="17">
        <v>1</v>
      </c>
      <c r="CM275">
        <v>0.217</v>
      </c>
      <c r="CN275">
        <v>129</v>
      </c>
      <c r="CO275">
        <v>1</v>
      </c>
      <c r="CP275">
        <v>0</v>
      </c>
      <c r="CQ275">
        <v>40</v>
      </c>
      <c r="CR275" s="33" t="s">
        <v>85</v>
      </c>
    </row>
    <row r="276" spans="1:96" x14ac:dyDescent="0.25">
      <c r="A276">
        <v>275</v>
      </c>
      <c r="B276">
        <v>18</v>
      </c>
      <c r="C276" s="24" t="s">
        <v>207</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s="17">
        <v>1</v>
      </c>
      <c r="BT276">
        <v>0</v>
      </c>
      <c r="BU276">
        <v>1</v>
      </c>
      <c r="BV276">
        <v>0</v>
      </c>
      <c r="BW276" s="17">
        <v>0</v>
      </c>
      <c r="BX276">
        <v>1</v>
      </c>
      <c r="BY276">
        <v>0</v>
      </c>
      <c r="BZ276" s="17">
        <v>1</v>
      </c>
      <c r="CA276">
        <v>1</v>
      </c>
      <c r="CB276">
        <v>1</v>
      </c>
      <c r="CC276">
        <v>0</v>
      </c>
      <c r="CD276">
        <v>0</v>
      </c>
      <c r="CE276">
        <v>0</v>
      </c>
      <c r="CF276">
        <v>1</v>
      </c>
      <c r="CG276">
        <v>1</v>
      </c>
      <c r="CH276">
        <v>0</v>
      </c>
      <c r="CI276">
        <v>0</v>
      </c>
      <c r="CJ276">
        <v>0</v>
      </c>
      <c r="CK276">
        <v>0</v>
      </c>
      <c r="CL276" s="17">
        <v>1</v>
      </c>
      <c r="CM276">
        <v>0.217</v>
      </c>
      <c r="CN276">
        <v>129</v>
      </c>
      <c r="CO276">
        <v>1</v>
      </c>
      <c r="CP276">
        <v>0</v>
      </c>
      <c r="CQ276">
        <v>40</v>
      </c>
      <c r="CR276" s="33" t="s">
        <v>85</v>
      </c>
    </row>
    <row r="277" spans="1:96" x14ac:dyDescent="0.25">
      <c r="A277">
        <v>276</v>
      </c>
      <c r="B277">
        <v>18</v>
      </c>
      <c r="C277" s="24" t="s">
        <v>207</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s="17">
        <v>1</v>
      </c>
      <c r="BT277">
        <v>0</v>
      </c>
      <c r="BU277">
        <v>1</v>
      </c>
      <c r="BV277">
        <v>0</v>
      </c>
      <c r="BW277" s="17">
        <v>0</v>
      </c>
      <c r="BX277">
        <v>1</v>
      </c>
      <c r="BY277">
        <v>0</v>
      </c>
      <c r="BZ277" s="17">
        <v>1</v>
      </c>
      <c r="CA277">
        <v>1</v>
      </c>
      <c r="CB277">
        <v>1</v>
      </c>
      <c r="CC277">
        <v>0</v>
      </c>
      <c r="CD277">
        <v>0</v>
      </c>
      <c r="CE277">
        <v>0</v>
      </c>
      <c r="CF277">
        <v>1</v>
      </c>
      <c r="CG277">
        <v>1</v>
      </c>
      <c r="CH277">
        <v>0</v>
      </c>
      <c r="CI277">
        <v>0</v>
      </c>
      <c r="CJ277">
        <v>0</v>
      </c>
      <c r="CK277">
        <v>0</v>
      </c>
      <c r="CL277" s="17">
        <v>1</v>
      </c>
      <c r="CM277">
        <v>0.217</v>
      </c>
      <c r="CN277">
        <v>129</v>
      </c>
      <c r="CO277">
        <v>1</v>
      </c>
      <c r="CP277">
        <v>0</v>
      </c>
      <c r="CQ277">
        <v>40</v>
      </c>
      <c r="CR277" s="33" t="s">
        <v>85</v>
      </c>
    </row>
    <row r="278" spans="1:96" s="50" customFormat="1" x14ac:dyDescent="0.25">
      <c r="A278" s="50">
        <v>277</v>
      </c>
      <c r="B278" s="50">
        <v>18</v>
      </c>
      <c r="C278" s="51" t="s">
        <v>207</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64">
        <v>1</v>
      </c>
      <c r="BT278" s="50">
        <v>0</v>
      </c>
      <c r="BU278" s="50">
        <v>1</v>
      </c>
      <c r="BV278" s="50">
        <v>0</v>
      </c>
      <c r="BW278" s="64">
        <v>0</v>
      </c>
      <c r="BX278" s="50">
        <v>1</v>
      </c>
      <c r="BY278" s="50">
        <v>0</v>
      </c>
      <c r="BZ278" s="64">
        <v>1</v>
      </c>
      <c r="CA278" s="50">
        <v>1</v>
      </c>
      <c r="CB278" s="50">
        <v>1</v>
      </c>
      <c r="CC278" s="50">
        <v>0</v>
      </c>
      <c r="CD278" s="50">
        <v>0</v>
      </c>
      <c r="CE278" s="50">
        <v>0</v>
      </c>
      <c r="CF278" s="50">
        <v>1</v>
      </c>
      <c r="CG278" s="50">
        <v>1</v>
      </c>
      <c r="CH278">
        <v>0</v>
      </c>
      <c r="CI278" s="50">
        <v>0</v>
      </c>
      <c r="CJ278" s="50">
        <v>0</v>
      </c>
      <c r="CK278" s="50">
        <v>0</v>
      </c>
      <c r="CL278" s="64">
        <v>1</v>
      </c>
      <c r="CM278">
        <v>0.217</v>
      </c>
      <c r="CN278">
        <v>129</v>
      </c>
      <c r="CO278">
        <v>1</v>
      </c>
      <c r="CP278">
        <v>0</v>
      </c>
      <c r="CQ278">
        <v>40</v>
      </c>
      <c r="CR278" s="33" t="s">
        <v>85</v>
      </c>
    </row>
    <row r="279" spans="1:96" x14ac:dyDescent="0.25">
      <c r="A279">
        <v>278</v>
      </c>
      <c r="B279">
        <v>19</v>
      </c>
      <c r="C279" s="24" t="s">
        <v>213</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1</v>
      </c>
      <c r="BQ279">
        <v>0</v>
      </c>
      <c r="BR279">
        <v>0</v>
      </c>
      <c r="BS279" s="17">
        <v>0</v>
      </c>
      <c r="BT279">
        <v>0</v>
      </c>
      <c r="BU279">
        <v>0</v>
      </c>
      <c r="BV279">
        <v>1</v>
      </c>
      <c r="BW279" s="17">
        <v>0</v>
      </c>
      <c r="BX279">
        <v>1</v>
      </c>
      <c r="BY279">
        <v>0</v>
      </c>
      <c r="BZ279" s="17">
        <v>0</v>
      </c>
      <c r="CA279">
        <v>1</v>
      </c>
      <c r="CB279">
        <v>0</v>
      </c>
      <c r="CC279">
        <v>0</v>
      </c>
      <c r="CD279">
        <v>0</v>
      </c>
      <c r="CE279">
        <v>0</v>
      </c>
      <c r="CF279">
        <v>1</v>
      </c>
      <c r="CG279">
        <v>1</v>
      </c>
      <c r="CH279">
        <v>0</v>
      </c>
      <c r="CI279">
        <v>1</v>
      </c>
      <c r="CJ279">
        <v>1</v>
      </c>
      <c r="CK279">
        <v>1</v>
      </c>
      <c r="CL279" s="17">
        <v>1</v>
      </c>
      <c r="CM279">
        <v>0</v>
      </c>
      <c r="CN279">
        <v>0</v>
      </c>
      <c r="CO279">
        <v>0</v>
      </c>
      <c r="CP279">
        <v>1</v>
      </c>
      <c r="CQ279">
        <v>34</v>
      </c>
      <c r="CR279" s="33" t="s">
        <v>85</v>
      </c>
    </row>
    <row r="280" spans="1:96" x14ac:dyDescent="0.25">
      <c r="A280">
        <v>279</v>
      </c>
      <c r="B280">
        <v>19</v>
      </c>
      <c r="C280" s="24" t="s">
        <v>213</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1</v>
      </c>
      <c r="BQ280">
        <v>0</v>
      </c>
      <c r="BR280">
        <v>0</v>
      </c>
      <c r="BS280" s="17">
        <v>0</v>
      </c>
      <c r="BT280">
        <v>0</v>
      </c>
      <c r="BU280">
        <v>0</v>
      </c>
      <c r="BV280">
        <v>1</v>
      </c>
      <c r="BW280" s="17">
        <v>0</v>
      </c>
      <c r="BX280">
        <v>1</v>
      </c>
      <c r="BY280">
        <v>0</v>
      </c>
      <c r="BZ280" s="17">
        <v>0</v>
      </c>
      <c r="CA280">
        <v>1</v>
      </c>
      <c r="CB280">
        <v>0</v>
      </c>
      <c r="CC280">
        <v>0</v>
      </c>
      <c r="CD280">
        <v>0</v>
      </c>
      <c r="CE280">
        <v>0</v>
      </c>
      <c r="CF280">
        <v>1</v>
      </c>
      <c r="CG280">
        <v>1</v>
      </c>
      <c r="CH280">
        <v>0</v>
      </c>
      <c r="CI280">
        <v>1</v>
      </c>
      <c r="CJ280">
        <v>1</v>
      </c>
      <c r="CK280">
        <v>1</v>
      </c>
      <c r="CL280" s="17">
        <v>1</v>
      </c>
      <c r="CM280">
        <v>0</v>
      </c>
      <c r="CN280">
        <v>0</v>
      </c>
      <c r="CO280">
        <v>0</v>
      </c>
      <c r="CP280">
        <v>1</v>
      </c>
      <c r="CQ280">
        <v>34</v>
      </c>
      <c r="CR280" s="33" t="s">
        <v>85</v>
      </c>
    </row>
    <row r="281" spans="1:96" x14ac:dyDescent="0.25">
      <c r="A281">
        <v>280</v>
      </c>
      <c r="B281">
        <v>19</v>
      </c>
      <c r="C281" s="24" t="s">
        <v>213</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1</v>
      </c>
      <c r="BQ281">
        <v>0</v>
      </c>
      <c r="BR281">
        <v>0</v>
      </c>
      <c r="BS281" s="17">
        <v>0</v>
      </c>
      <c r="BT281">
        <v>0</v>
      </c>
      <c r="BU281">
        <v>0</v>
      </c>
      <c r="BV281">
        <v>1</v>
      </c>
      <c r="BW281" s="17">
        <v>0</v>
      </c>
      <c r="BX281">
        <v>1</v>
      </c>
      <c r="BY281">
        <v>0</v>
      </c>
      <c r="BZ281" s="17">
        <v>0</v>
      </c>
      <c r="CA281">
        <v>1</v>
      </c>
      <c r="CB281">
        <v>0</v>
      </c>
      <c r="CC281">
        <v>0</v>
      </c>
      <c r="CD281">
        <v>0</v>
      </c>
      <c r="CE281">
        <v>0</v>
      </c>
      <c r="CF281">
        <v>1</v>
      </c>
      <c r="CG281">
        <v>1</v>
      </c>
      <c r="CH281">
        <v>0</v>
      </c>
      <c r="CI281">
        <v>1</v>
      </c>
      <c r="CJ281">
        <v>1</v>
      </c>
      <c r="CK281">
        <v>1</v>
      </c>
      <c r="CL281" s="17">
        <v>1</v>
      </c>
      <c r="CM281">
        <v>0</v>
      </c>
      <c r="CN281">
        <v>0</v>
      </c>
      <c r="CO281">
        <v>0</v>
      </c>
      <c r="CP281">
        <v>1</v>
      </c>
      <c r="CQ281">
        <v>34</v>
      </c>
      <c r="CR281" s="33" t="s">
        <v>85</v>
      </c>
    </row>
    <row r="282" spans="1:96" x14ac:dyDescent="0.25">
      <c r="A282">
        <v>281</v>
      </c>
      <c r="B282">
        <v>19</v>
      </c>
      <c r="C282" s="24" t="s">
        <v>213</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1</v>
      </c>
      <c r="BQ282">
        <v>0</v>
      </c>
      <c r="BR282">
        <v>0</v>
      </c>
      <c r="BS282" s="17">
        <v>0</v>
      </c>
      <c r="BT282">
        <v>0</v>
      </c>
      <c r="BU282">
        <v>0</v>
      </c>
      <c r="BV282">
        <v>1</v>
      </c>
      <c r="BW282" s="17">
        <v>0</v>
      </c>
      <c r="BX282">
        <v>1</v>
      </c>
      <c r="BY282">
        <v>0</v>
      </c>
      <c r="BZ282" s="17">
        <v>0</v>
      </c>
      <c r="CA282">
        <v>1</v>
      </c>
      <c r="CB282">
        <v>0</v>
      </c>
      <c r="CC282">
        <v>0</v>
      </c>
      <c r="CD282">
        <v>0</v>
      </c>
      <c r="CE282">
        <v>0</v>
      </c>
      <c r="CF282">
        <v>1</v>
      </c>
      <c r="CG282">
        <v>1</v>
      </c>
      <c r="CH282">
        <v>0</v>
      </c>
      <c r="CI282">
        <v>1</v>
      </c>
      <c r="CJ282">
        <v>1</v>
      </c>
      <c r="CK282">
        <v>1</v>
      </c>
      <c r="CL282" s="17">
        <v>1</v>
      </c>
      <c r="CM282">
        <v>0</v>
      </c>
      <c r="CN282">
        <v>0</v>
      </c>
      <c r="CO282">
        <v>0</v>
      </c>
      <c r="CP282">
        <v>1</v>
      </c>
      <c r="CQ282">
        <v>34</v>
      </c>
      <c r="CR282" s="33" t="s">
        <v>85</v>
      </c>
    </row>
    <row r="283" spans="1:96" x14ac:dyDescent="0.25">
      <c r="A283">
        <v>282</v>
      </c>
      <c r="B283">
        <v>19</v>
      </c>
      <c r="C283" s="24" t="s">
        <v>213</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1</v>
      </c>
      <c r="BQ283">
        <v>0</v>
      </c>
      <c r="BR283">
        <v>0</v>
      </c>
      <c r="BS283" s="17">
        <v>0</v>
      </c>
      <c r="BT283">
        <v>0</v>
      </c>
      <c r="BU283">
        <v>0</v>
      </c>
      <c r="BV283">
        <v>1</v>
      </c>
      <c r="BW283" s="17">
        <v>0</v>
      </c>
      <c r="BX283">
        <v>1</v>
      </c>
      <c r="BY283">
        <v>0</v>
      </c>
      <c r="BZ283" s="17">
        <v>0</v>
      </c>
      <c r="CA283">
        <v>1</v>
      </c>
      <c r="CB283">
        <v>0</v>
      </c>
      <c r="CC283">
        <v>0</v>
      </c>
      <c r="CD283">
        <v>0</v>
      </c>
      <c r="CE283">
        <v>0</v>
      </c>
      <c r="CF283">
        <v>1</v>
      </c>
      <c r="CG283">
        <v>1</v>
      </c>
      <c r="CH283">
        <v>0</v>
      </c>
      <c r="CI283">
        <v>1</v>
      </c>
      <c r="CJ283">
        <v>1</v>
      </c>
      <c r="CK283">
        <v>1</v>
      </c>
      <c r="CL283" s="17">
        <v>1</v>
      </c>
      <c r="CM283">
        <v>0</v>
      </c>
      <c r="CN283">
        <v>0</v>
      </c>
      <c r="CO283">
        <v>0</v>
      </c>
      <c r="CP283">
        <v>1</v>
      </c>
      <c r="CQ283">
        <v>34</v>
      </c>
      <c r="CR283" s="33" t="s">
        <v>85</v>
      </c>
    </row>
    <row r="284" spans="1:96" x14ac:dyDescent="0.25">
      <c r="A284">
        <v>283</v>
      </c>
      <c r="B284">
        <v>19</v>
      </c>
      <c r="C284" s="24" t="s">
        <v>213</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1</v>
      </c>
      <c r="BQ284">
        <v>0</v>
      </c>
      <c r="BR284">
        <v>0</v>
      </c>
      <c r="BS284" s="17">
        <v>0</v>
      </c>
      <c r="BT284">
        <v>0</v>
      </c>
      <c r="BU284">
        <v>0</v>
      </c>
      <c r="BV284">
        <v>1</v>
      </c>
      <c r="BW284" s="17">
        <v>0</v>
      </c>
      <c r="BX284">
        <v>1</v>
      </c>
      <c r="BY284">
        <v>0</v>
      </c>
      <c r="BZ284" s="17">
        <v>0</v>
      </c>
      <c r="CA284">
        <v>1</v>
      </c>
      <c r="CB284">
        <v>0</v>
      </c>
      <c r="CC284">
        <v>0</v>
      </c>
      <c r="CD284">
        <v>0</v>
      </c>
      <c r="CE284">
        <v>0</v>
      </c>
      <c r="CF284">
        <v>1</v>
      </c>
      <c r="CG284">
        <v>1</v>
      </c>
      <c r="CH284">
        <v>0</v>
      </c>
      <c r="CI284">
        <v>1</v>
      </c>
      <c r="CJ284">
        <v>1</v>
      </c>
      <c r="CK284">
        <v>1</v>
      </c>
      <c r="CL284" s="17">
        <v>1</v>
      </c>
      <c r="CM284">
        <v>0</v>
      </c>
      <c r="CN284">
        <v>0</v>
      </c>
      <c r="CO284">
        <v>0</v>
      </c>
      <c r="CP284">
        <v>1</v>
      </c>
      <c r="CQ284">
        <v>34</v>
      </c>
      <c r="CR284" s="33" t="s">
        <v>85</v>
      </c>
    </row>
    <row r="285" spans="1:96" x14ac:dyDescent="0.25">
      <c r="A285">
        <v>284</v>
      </c>
      <c r="B285">
        <v>19</v>
      </c>
      <c r="C285" s="24" t="s">
        <v>213</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1</v>
      </c>
      <c r="BQ285">
        <v>0</v>
      </c>
      <c r="BR285">
        <v>0</v>
      </c>
      <c r="BS285" s="17">
        <v>0</v>
      </c>
      <c r="BT285">
        <v>0</v>
      </c>
      <c r="BU285">
        <v>0</v>
      </c>
      <c r="BV285">
        <v>1</v>
      </c>
      <c r="BW285" s="17">
        <v>0</v>
      </c>
      <c r="BX285">
        <v>1</v>
      </c>
      <c r="BY285">
        <v>0</v>
      </c>
      <c r="BZ285" s="17">
        <v>0</v>
      </c>
      <c r="CA285">
        <v>1</v>
      </c>
      <c r="CB285">
        <v>0</v>
      </c>
      <c r="CC285">
        <v>0</v>
      </c>
      <c r="CD285">
        <v>0</v>
      </c>
      <c r="CE285">
        <v>0</v>
      </c>
      <c r="CF285">
        <v>1</v>
      </c>
      <c r="CG285">
        <v>1</v>
      </c>
      <c r="CH285">
        <v>0</v>
      </c>
      <c r="CI285">
        <v>1</v>
      </c>
      <c r="CJ285">
        <v>1</v>
      </c>
      <c r="CK285">
        <v>1</v>
      </c>
      <c r="CL285" s="17">
        <v>1</v>
      </c>
      <c r="CM285">
        <v>0</v>
      </c>
      <c r="CN285">
        <v>0</v>
      </c>
      <c r="CO285">
        <v>0</v>
      </c>
      <c r="CP285">
        <v>1</v>
      </c>
      <c r="CQ285">
        <v>34</v>
      </c>
      <c r="CR285" s="33" t="s">
        <v>85</v>
      </c>
    </row>
    <row r="286" spans="1:96" x14ac:dyDescent="0.25">
      <c r="A286">
        <v>285</v>
      </c>
      <c r="B286">
        <v>19</v>
      </c>
      <c r="C286" s="24" t="s">
        <v>213</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1</v>
      </c>
      <c r="BQ286">
        <v>0</v>
      </c>
      <c r="BR286">
        <v>0</v>
      </c>
      <c r="BS286" s="17">
        <v>0</v>
      </c>
      <c r="BT286">
        <v>0</v>
      </c>
      <c r="BU286">
        <v>0</v>
      </c>
      <c r="BV286">
        <v>1</v>
      </c>
      <c r="BW286" s="17">
        <v>0</v>
      </c>
      <c r="BX286">
        <v>1</v>
      </c>
      <c r="BY286">
        <v>0</v>
      </c>
      <c r="BZ286" s="17">
        <v>0</v>
      </c>
      <c r="CA286">
        <v>1</v>
      </c>
      <c r="CB286">
        <v>0</v>
      </c>
      <c r="CC286">
        <v>0</v>
      </c>
      <c r="CD286">
        <v>0</v>
      </c>
      <c r="CE286">
        <v>0</v>
      </c>
      <c r="CF286">
        <v>1</v>
      </c>
      <c r="CG286">
        <v>1</v>
      </c>
      <c r="CH286">
        <v>0</v>
      </c>
      <c r="CI286">
        <v>1</v>
      </c>
      <c r="CJ286">
        <v>1</v>
      </c>
      <c r="CK286">
        <v>1</v>
      </c>
      <c r="CL286" s="17">
        <v>1</v>
      </c>
      <c r="CM286">
        <v>0</v>
      </c>
      <c r="CN286">
        <v>0</v>
      </c>
      <c r="CO286">
        <v>0</v>
      </c>
      <c r="CP286">
        <v>1</v>
      </c>
      <c r="CQ286">
        <v>34</v>
      </c>
      <c r="CR286" s="33" t="s">
        <v>85</v>
      </c>
    </row>
    <row r="287" spans="1:96" x14ac:dyDescent="0.25">
      <c r="A287">
        <v>286</v>
      </c>
      <c r="B287">
        <v>19</v>
      </c>
      <c r="C287" s="24" t="s">
        <v>213</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1</v>
      </c>
      <c r="BQ287">
        <v>0</v>
      </c>
      <c r="BR287">
        <v>0</v>
      </c>
      <c r="BS287" s="17">
        <v>0</v>
      </c>
      <c r="BT287">
        <v>0</v>
      </c>
      <c r="BU287">
        <v>1</v>
      </c>
      <c r="BV287">
        <v>0</v>
      </c>
      <c r="BW287" s="17">
        <v>0</v>
      </c>
      <c r="BX287">
        <v>1</v>
      </c>
      <c r="BY287">
        <v>0</v>
      </c>
      <c r="BZ287" s="17">
        <v>0</v>
      </c>
      <c r="CA287">
        <v>1</v>
      </c>
      <c r="CB287">
        <v>0</v>
      </c>
      <c r="CC287">
        <v>0</v>
      </c>
      <c r="CD287">
        <v>0</v>
      </c>
      <c r="CE287">
        <v>0</v>
      </c>
      <c r="CF287">
        <v>1</v>
      </c>
      <c r="CG287">
        <v>1</v>
      </c>
      <c r="CH287">
        <v>0</v>
      </c>
      <c r="CI287">
        <v>1</v>
      </c>
      <c r="CJ287">
        <v>1</v>
      </c>
      <c r="CK287">
        <v>1</v>
      </c>
      <c r="CL287" s="17">
        <v>1</v>
      </c>
      <c r="CM287">
        <v>0</v>
      </c>
      <c r="CN287">
        <v>0</v>
      </c>
      <c r="CO287">
        <v>0</v>
      </c>
      <c r="CP287">
        <v>1</v>
      </c>
      <c r="CQ287">
        <v>34</v>
      </c>
      <c r="CR287" s="33" t="s">
        <v>85</v>
      </c>
    </row>
    <row r="288" spans="1:96" x14ac:dyDescent="0.25">
      <c r="A288">
        <v>287</v>
      </c>
      <c r="B288">
        <v>19</v>
      </c>
      <c r="C288" s="24" t="s">
        <v>213</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1</v>
      </c>
      <c r="BQ288">
        <v>0</v>
      </c>
      <c r="BR288">
        <v>0</v>
      </c>
      <c r="BS288" s="17">
        <v>0</v>
      </c>
      <c r="BT288">
        <v>0</v>
      </c>
      <c r="BU288">
        <v>1</v>
      </c>
      <c r="BV288">
        <v>0</v>
      </c>
      <c r="BW288" s="17">
        <v>0</v>
      </c>
      <c r="BX288">
        <v>1</v>
      </c>
      <c r="BY288">
        <v>0</v>
      </c>
      <c r="BZ288" s="17">
        <v>0</v>
      </c>
      <c r="CA288">
        <v>1</v>
      </c>
      <c r="CB288">
        <v>0</v>
      </c>
      <c r="CC288">
        <v>0</v>
      </c>
      <c r="CD288">
        <v>0</v>
      </c>
      <c r="CE288">
        <v>0</v>
      </c>
      <c r="CF288">
        <v>1</v>
      </c>
      <c r="CG288">
        <v>1</v>
      </c>
      <c r="CH288">
        <v>0</v>
      </c>
      <c r="CI288">
        <v>1</v>
      </c>
      <c r="CJ288">
        <v>1</v>
      </c>
      <c r="CK288">
        <v>1</v>
      </c>
      <c r="CL288" s="17">
        <v>1</v>
      </c>
      <c r="CM288">
        <v>0</v>
      </c>
      <c r="CN288">
        <v>0</v>
      </c>
      <c r="CO288">
        <v>0</v>
      </c>
      <c r="CP288">
        <v>1</v>
      </c>
      <c r="CQ288">
        <v>34</v>
      </c>
      <c r="CR288" s="33" t="s">
        <v>85</v>
      </c>
    </row>
    <row r="289" spans="1:96" x14ac:dyDescent="0.25">
      <c r="A289">
        <v>288</v>
      </c>
      <c r="B289">
        <v>19</v>
      </c>
      <c r="C289" s="24" t="s">
        <v>213</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1</v>
      </c>
      <c r="BQ289">
        <v>0</v>
      </c>
      <c r="BR289">
        <v>0</v>
      </c>
      <c r="BS289" s="17">
        <v>0</v>
      </c>
      <c r="BT289">
        <v>0</v>
      </c>
      <c r="BU289">
        <v>1</v>
      </c>
      <c r="BV289">
        <v>0</v>
      </c>
      <c r="BW289" s="17">
        <v>0</v>
      </c>
      <c r="BX289">
        <v>1</v>
      </c>
      <c r="BY289">
        <v>0</v>
      </c>
      <c r="BZ289" s="17">
        <v>0</v>
      </c>
      <c r="CA289">
        <v>1</v>
      </c>
      <c r="CB289">
        <v>0</v>
      </c>
      <c r="CC289">
        <v>0</v>
      </c>
      <c r="CD289">
        <v>0</v>
      </c>
      <c r="CE289">
        <v>0</v>
      </c>
      <c r="CF289">
        <v>1</v>
      </c>
      <c r="CG289">
        <v>1</v>
      </c>
      <c r="CH289">
        <v>0</v>
      </c>
      <c r="CI289">
        <v>1</v>
      </c>
      <c r="CJ289">
        <v>1</v>
      </c>
      <c r="CK289">
        <v>1</v>
      </c>
      <c r="CL289" s="17">
        <v>1</v>
      </c>
      <c r="CM289">
        <v>0</v>
      </c>
      <c r="CN289">
        <v>0</v>
      </c>
      <c r="CO289">
        <v>0</v>
      </c>
      <c r="CP289">
        <v>1</v>
      </c>
      <c r="CQ289">
        <v>34</v>
      </c>
      <c r="CR289" s="33" t="s">
        <v>85</v>
      </c>
    </row>
    <row r="290" spans="1:96" x14ac:dyDescent="0.25">
      <c r="A290">
        <v>289</v>
      </c>
      <c r="B290">
        <v>19</v>
      </c>
      <c r="C290" s="24" t="s">
        <v>213</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1</v>
      </c>
      <c r="BQ290">
        <v>0</v>
      </c>
      <c r="BR290">
        <v>0</v>
      </c>
      <c r="BS290" s="17">
        <v>0</v>
      </c>
      <c r="BT290">
        <v>0</v>
      </c>
      <c r="BU290">
        <v>1</v>
      </c>
      <c r="BV290">
        <v>0</v>
      </c>
      <c r="BW290" s="17">
        <v>0</v>
      </c>
      <c r="BX290">
        <v>1</v>
      </c>
      <c r="BY290">
        <v>0</v>
      </c>
      <c r="BZ290" s="17">
        <v>0</v>
      </c>
      <c r="CA290">
        <v>1</v>
      </c>
      <c r="CB290">
        <v>0</v>
      </c>
      <c r="CC290">
        <v>0</v>
      </c>
      <c r="CD290">
        <v>0</v>
      </c>
      <c r="CE290">
        <v>0</v>
      </c>
      <c r="CF290">
        <v>1</v>
      </c>
      <c r="CG290">
        <v>1</v>
      </c>
      <c r="CH290">
        <v>0</v>
      </c>
      <c r="CI290">
        <v>1</v>
      </c>
      <c r="CJ290">
        <v>1</v>
      </c>
      <c r="CK290">
        <v>1</v>
      </c>
      <c r="CL290" s="17">
        <v>1</v>
      </c>
      <c r="CM290">
        <v>0</v>
      </c>
      <c r="CN290">
        <v>0</v>
      </c>
      <c r="CO290">
        <v>0</v>
      </c>
      <c r="CP290">
        <v>1</v>
      </c>
      <c r="CQ290">
        <v>34</v>
      </c>
      <c r="CR290" s="33" t="s">
        <v>85</v>
      </c>
    </row>
    <row r="291" spans="1:96" x14ac:dyDescent="0.25">
      <c r="A291">
        <v>290</v>
      </c>
      <c r="B291">
        <v>19</v>
      </c>
      <c r="C291" s="24" t="s">
        <v>213</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1</v>
      </c>
      <c r="BQ291">
        <v>0</v>
      </c>
      <c r="BR291">
        <v>0</v>
      </c>
      <c r="BS291" s="17">
        <v>0</v>
      </c>
      <c r="BT291">
        <v>0</v>
      </c>
      <c r="BU291">
        <v>1</v>
      </c>
      <c r="BV291">
        <v>0</v>
      </c>
      <c r="BW291" s="17">
        <v>0</v>
      </c>
      <c r="BX291">
        <v>1</v>
      </c>
      <c r="BY291">
        <v>0</v>
      </c>
      <c r="BZ291" s="17">
        <v>0</v>
      </c>
      <c r="CA291">
        <v>1</v>
      </c>
      <c r="CB291">
        <v>0</v>
      </c>
      <c r="CC291">
        <v>0</v>
      </c>
      <c r="CD291">
        <v>0</v>
      </c>
      <c r="CE291">
        <v>0</v>
      </c>
      <c r="CF291">
        <v>1</v>
      </c>
      <c r="CG291">
        <v>1</v>
      </c>
      <c r="CH291">
        <v>0</v>
      </c>
      <c r="CI291">
        <v>1</v>
      </c>
      <c r="CJ291">
        <v>1</v>
      </c>
      <c r="CK291">
        <v>1</v>
      </c>
      <c r="CL291" s="17">
        <v>1</v>
      </c>
      <c r="CM291">
        <v>0</v>
      </c>
      <c r="CN291">
        <v>0</v>
      </c>
      <c r="CO291">
        <v>0</v>
      </c>
      <c r="CP291">
        <v>1</v>
      </c>
      <c r="CQ291">
        <v>34</v>
      </c>
      <c r="CR291" s="33" t="s">
        <v>85</v>
      </c>
    </row>
    <row r="292" spans="1:96" x14ac:dyDescent="0.25">
      <c r="A292">
        <v>291</v>
      </c>
      <c r="B292">
        <v>19</v>
      </c>
      <c r="C292" s="24" t="s">
        <v>213</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1</v>
      </c>
      <c r="BQ292">
        <v>0</v>
      </c>
      <c r="BR292">
        <v>0</v>
      </c>
      <c r="BS292" s="17">
        <v>0</v>
      </c>
      <c r="BT292">
        <v>0</v>
      </c>
      <c r="BU292">
        <v>1</v>
      </c>
      <c r="BV292">
        <v>0</v>
      </c>
      <c r="BW292" s="17">
        <v>0</v>
      </c>
      <c r="BX292">
        <v>1</v>
      </c>
      <c r="BY292">
        <v>0</v>
      </c>
      <c r="BZ292" s="17">
        <v>0</v>
      </c>
      <c r="CA292">
        <v>1</v>
      </c>
      <c r="CB292">
        <v>0</v>
      </c>
      <c r="CC292">
        <v>0</v>
      </c>
      <c r="CD292">
        <v>0</v>
      </c>
      <c r="CE292">
        <v>0</v>
      </c>
      <c r="CF292">
        <v>1</v>
      </c>
      <c r="CG292">
        <v>1</v>
      </c>
      <c r="CH292">
        <v>0</v>
      </c>
      <c r="CI292">
        <v>1</v>
      </c>
      <c r="CJ292">
        <v>1</v>
      </c>
      <c r="CK292">
        <v>1</v>
      </c>
      <c r="CL292" s="17">
        <v>1</v>
      </c>
      <c r="CM292">
        <v>0</v>
      </c>
      <c r="CN292">
        <v>0</v>
      </c>
      <c r="CO292">
        <v>0</v>
      </c>
      <c r="CP292">
        <v>1</v>
      </c>
      <c r="CQ292">
        <v>34</v>
      </c>
      <c r="CR292" s="33" t="s">
        <v>85</v>
      </c>
    </row>
    <row r="293" spans="1:96" x14ac:dyDescent="0.25">
      <c r="A293">
        <v>292</v>
      </c>
      <c r="B293">
        <v>19</v>
      </c>
      <c r="C293" s="24" t="s">
        <v>213</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1</v>
      </c>
      <c r="BQ293">
        <v>0</v>
      </c>
      <c r="BR293">
        <v>0</v>
      </c>
      <c r="BS293" s="17">
        <v>0</v>
      </c>
      <c r="BT293">
        <v>0</v>
      </c>
      <c r="BU293">
        <v>1</v>
      </c>
      <c r="BV293">
        <v>0</v>
      </c>
      <c r="BW293" s="17">
        <v>0</v>
      </c>
      <c r="BX293">
        <v>1</v>
      </c>
      <c r="BY293">
        <v>0</v>
      </c>
      <c r="BZ293" s="17">
        <v>0</v>
      </c>
      <c r="CA293">
        <v>1</v>
      </c>
      <c r="CB293">
        <v>0</v>
      </c>
      <c r="CC293">
        <v>0</v>
      </c>
      <c r="CD293">
        <v>0</v>
      </c>
      <c r="CE293">
        <v>0</v>
      </c>
      <c r="CF293">
        <v>1</v>
      </c>
      <c r="CG293">
        <v>1</v>
      </c>
      <c r="CH293">
        <v>0</v>
      </c>
      <c r="CI293">
        <v>1</v>
      </c>
      <c r="CJ293">
        <v>1</v>
      </c>
      <c r="CK293">
        <v>1</v>
      </c>
      <c r="CL293" s="17">
        <v>1</v>
      </c>
      <c r="CM293">
        <v>0</v>
      </c>
      <c r="CN293">
        <v>0</v>
      </c>
      <c r="CO293">
        <v>0</v>
      </c>
      <c r="CP293">
        <v>1</v>
      </c>
      <c r="CQ293">
        <v>34</v>
      </c>
      <c r="CR293" s="33" t="s">
        <v>85</v>
      </c>
    </row>
    <row r="294" spans="1:96" s="50" customFormat="1" x14ac:dyDescent="0.25">
      <c r="A294" s="50">
        <v>293</v>
      </c>
      <c r="B294" s="50">
        <v>19</v>
      </c>
      <c r="C294" s="51" t="s">
        <v>213</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1</v>
      </c>
      <c r="BQ294" s="50">
        <v>0</v>
      </c>
      <c r="BR294" s="50">
        <v>0</v>
      </c>
      <c r="BS294" s="64">
        <v>0</v>
      </c>
      <c r="BT294" s="50">
        <v>0</v>
      </c>
      <c r="BU294" s="50">
        <v>1</v>
      </c>
      <c r="BV294" s="50">
        <v>0</v>
      </c>
      <c r="BW294" s="64">
        <v>0</v>
      </c>
      <c r="BX294" s="50">
        <v>1</v>
      </c>
      <c r="BY294" s="50">
        <v>0</v>
      </c>
      <c r="BZ294" s="64">
        <v>0</v>
      </c>
      <c r="CA294" s="50">
        <v>1</v>
      </c>
      <c r="CB294" s="50">
        <v>0</v>
      </c>
      <c r="CC294" s="50">
        <v>0</v>
      </c>
      <c r="CD294" s="50">
        <v>0</v>
      </c>
      <c r="CE294" s="50">
        <v>0</v>
      </c>
      <c r="CF294" s="50">
        <v>1</v>
      </c>
      <c r="CG294" s="50">
        <v>1</v>
      </c>
      <c r="CH294">
        <v>0</v>
      </c>
      <c r="CI294" s="50">
        <v>1</v>
      </c>
      <c r="CJ294" s="50">
        <v>1</v>
      </c>
      <c r="CK294" s="50">
        <v>1</v>
      </c>
      <c r="CL294" s="64">
        <v>1</v>
      </c>
      <c r="CM294">
        <v>0</v>
      </c>
      <c r="CN294">
        <v>0</v>
      </c>
      <c r="CO294">
        <v>0</v>
      </c>
      <c r="CP294">
        <v>1</v>
      </c>
      <c r="CQ294">
        <v>34</v>
      </c>
      <c r="CR294" s="33" t="s">
        <v>85</v>
      </c>
    </row>
    <row r="295" spans="1:96" x14ac:dyDescent="0.25">
      <c r="A295">
        <v>294</v>
      </c>
      <c r="B295">
        <v>20</v>
      </c>
      <c r="C295" s="24" t="s">
        <v>224</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225</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1</v>
      </c>
      <c r="BQ295">
        <v>0</v>
      </c>
      <c r="BR295">
        <v>0</v>
      </c>
      <c r="BS295" s="17">
        <v>0</v>
      </c>
      <c r="BT295">
        <v>0</v>
      </c>
      <c r="BU295">
        <v>0</v>
      </c>
      <c r="BV295">
        <v>0</v>
      </c>
      <c r="BW295" s="17">
        <v>1</v>
      </c>
      <c r="BX295">
        <v>0</v>
      </c>
      <c r="BY295">
        <v>0</v>
      </c>
      <c r="BZ295" s="17">
        <v>0</v>
      </c>
      <c r="CA295">
        <v>1</v>
      </c>
      <c r="CB295">
        <v>0</v>
      </c>
      <c r="CC295">
        <v>0</v>
      </c>
      <c r="CD295">
        <v>0</v>
      </c>
      <c r="CE295">
        <v>0</v>
      </c>
      <c r="CF295">
        <v>0</v>
      </c>
      <c r="CG295">
        <v>0</v>
      </c>
      <c r="CH295">
        <v>0</v>
      </c>
      <c r="CI295">
        <v>0</v>
      </c>
      <c r="CJ295">
        <v>0</v>
      </c>
      <c r="CK295">
        <v>0</v>
      </c>
      <c r="CL295" s="17">
        <v>1</v>
      </c>
      <c r="CM295">
        <v>0</v>
      </c>
      <c r="CN295">
        <v>591</v>
      </c>
      <c r="CO295">
        <v>0</v>
      </c>
      <c r="CP295">
        <v>1</v>
      </c>
      <c r="CQ295">
        <v>20</v>
      </c>
      <c r="CR295" s="33" t="s">
        <v>85</v>
      </c>
    </row>
    <row r="296" spans="1:96" x14ac:dyDescent="0.25">
      <c r="A296">
        <v>295</v>
      </c>
      <c r="B296">
        <v>20</v>
      </c>
      <c r="C296" s="24" t="s">
        <v>224</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225</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1</v>
      </c>
      <c r="BQ296">
        <v>0</v>
      </c>
      <c r="BR296">
        <v>0</v>
      </c>
      <c r="BS296" s="17">
        <v>0</v>
      </c>
      <c r="BT296">
        <v>0</v>
      </c>
      <c r="BU296">
        <v>0</v>
      </c>
      <c r="BV296">
        <v>0</v>
      </c>
      <c r="BW296" s="17">
        <v>1</v>
      </c>
      <c r="BX296">
        <v>0</v>
      </c>
      <c r="BY296">
        <v>0</v>
      </c>
      <c r="BZ296" s="17">
        <v>0</v>
      </c>
      <c r="CA296">
        <v>1</v>
      </c>
      <c r="CB296">
        <v>0</v>
      </c>
      <c r="CC296">
        <v>0</v>
      </c>
      <c r="CD296">
        <v>0</v>
      </c>
      <c r="CE296">
        <v>0</v>
      </c>
      <c r="CF296">
        <v>0</v>
      </c>
      <c r="CG296">
        <v>0</v>
      </c>
      <c r="CH296">
        <v>0</v>
      </c>
      <c r="CI296">
        <v>0</v>
      </c>
      <c r="CJ296">
        <v>0</v>
      </c>
      <c r="CK296">
        <v>0</v>
      </c>
      <c r="CL296" s="17">
        <v>1</v>
      </c>
      <c r="CM296">
        <v>0</v>
      </c>
      <c r="CN296">
        <v>591</v>
      </c>
      <c r="CO296">
        <v>0</v>
      </c>
      <c r="CP296">
        <v>1</v>
      </c>
      <c r="CQ296">
        <v>20</v>
      </c>
      <c r="CR296" s="33" t="s">
        <v>85</v>
      </c>
    </row>
    <row r="297" spans="1:96" x14ac:dyDescent="0.25">
      <c r="A297">
        <v>296</v>
      </c>
      <c r="B297">
        <v>20</v>
      </c>
      <c r="C297" s="24" t="s">
        <v>224</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225</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1</v>
      </c>
      <c r="BQ297">
        <v>0</v>
      </c>
      <c r="BR297">
        <v>0</v>
      </c>
      <c r="BS297" s="17">
        <v>0</v>
      </c>
      <c r="BT297">
        <v>0</v>
      </c>
      <c r="BU297">
        <v>0</v>
      </c>
      <c r="BV297">
        <v>0</v>
      </c>
      <c r="BW297" s="17">
        <v>1</v>
      </c>
      <c r="BX297">
        <v>0</v>
      </c>
      <c r="BY297">
        <v>0</v>
      </c>
      <c r="BZ297" s="17">
        <v>0</v>
      </c>
      <c r="CA297">
        <v>1</v>
      </c>
      <c r="CB297">
        <v>0</v>
      </c>
      <c r="CC297">
        <v>0</v>
      </c>
      <c r="CD297">
        <v>0</v>
      </c>
      <c r="CE297">
        <v>0</v>
      </c>
      <c r="CF297">
        <v>0</v>
      </c>
      <c r="CG297">
        <v>0</v>
      </c>
      <c r="CH297">
        <v>0</v>
      </c>
      <c r="CI297">
        <v>0</v>
      </c>
      <c r="CJ297">
        <v>0</v>
      </c>
      <c r="CK297">
        <v>0</v>
      </c>
      <c r="CL297" s="17">
        <v>1</v>
      </c>
      <c r="CM297">
        <v>0</v>
      </c>
      <c r="CN297">
        <v>591</v>
      </c>
      <c r="CO297">
        <v>0</v>
      </c>
      <c r="CP297">
        <v>1</v>
      </c>
      <c r="CQ297">
        <v>20</v>
      </c>
      <c r="CR297" s="33" t="s">
        <v>85</v>
      </c>
    </row>
    <row r="298" spans="1:96" x14ac:dyDescent="0.25">
      <c r="A298">
        <v>297</v>
      </c>
      <c r="B298">
        <v>20</v>
      </c>
      <c r="C298" s="24" t="s">
        <v>224</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225</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1</v>
      </c>
      <c r="BQ298">
        <v>0</v>
      </c>
      <c r="BR298">
        <v>0</v>
      </c>
      <c r="BS298" s="17">
        <v>0</v>
      </c>
      <c r="BT298">
        <v>0</v>
      </c>
      <c r="BU298">
        <v>0</v>
      </c>
      <c r="BV298">
        <v>0</v>
      </c>
      <c r="BW298" s="17">
        <v>1</v>
      </c>
      <c r="BX298">
        <v>0</v>
      </c>
      <c r="BY298">
        <v>0</v>
      </c>
      <c r="BZ298" s="17">
        <v>0</v>
      </c>
      <c r="CA298">
        <v>1</v>
      </c>
      <c r="CB298">
        <v>0</v>
      </c>
      <c r="CC298">
        <v>0</v>
      </c>
      <c r="CD298">
        <v>0</v>
      </c>
      <c r="CE298">
        <v>0</v>
      </c>
      <c r="CF298">
        <v>0</v>
      </c>
      <c r="CG298">
        <v>0</v>
      </c>
      <c r="CH298">
        <v>0</v>
      </c>
      <c r="CI298">
        <v>0</v>
      </c>
      <c r="CJ298">
        <v>0</v>
      </c>
      <c r="CK298">
        <v>0</v>
      </c>
      <c r="CL298" s="17">
        <v>1</v>
      </c>
      <c r="CM298">
        <v>0</v>
      </c>
      <c r="CN298">
        <v>591</v>
      </c>
      <c r="CO298">
        <v>0</v>
      </c>
      <c r="CP298">
        <v>1</v>
      </c>
      <c r="CQ298">
        <v>20</v>
      </c>
      <c r="CR298" s="33" t="s">
        <v>85</v>
      </c>
    </row>
    <row r="299" spans="1:96" x14ac:dyDescent="0.25">
      <c r="A299">
        <v>298</v>
      </c>
      <c r="B299">
        <v>20</v>
      </c>
      <c r="C299" s="24" t="s">
        <v>224</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225</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1</v>
      </c>
      <c r="BQ299">
        <v>0</v>
      </c>
      <c r="BR299">
        <v>0</v>
      </c>
      <c r="BS299" s="17">
        <v>0</v>
      </c>
      <c r="BT299">
        <v>0</v>
      </c>
      <c r="BU299">
        <v>0</v>
      </c>
      <c r="BV299">
        <v>0</v>
      </c>
      <c r="BW299" s="17">
        <v>1</v>
      </c>
      <c r="BX299">
        <v>0</v>
      </c>
      <c r="BY299">
        <v>0</v>
      </c>
      <c r="BZ299" s="17">
        <v>0</v>
      </c>
      <c r="CA299">
        <v>1</v>
      </c>
      <c r="CB299">
        <v>0</v>
      </c>
      <c r="CC299">
        <v>0</v>
      </c>
      <c r="CD299">
        <v>0</v>
      </c>
      <c r="CE299">
        <v>0</v>
      </c>
      <c r="CF299">
        <v>0</v>
      </c>
      <c r="CG299">
        <v>0</v>
      </c>
      <c r="CH299">
        <v>0</v>
      </c>
      <c r="CI299">
        <v>0</v>
      </c>
      <c r="CJ299">
        <v>0</v>
      </c>
      <c r="CK299">
        <v>0</v>
      </c>
      <c r="CL299" s="17">
        <v>1</v>
      </c>
      <c r="CM299">
        <v>0</v>
      </c>
      <c r="CN299">
        <v>591</v>
      </c>
      <c r="CO299">
        <v>0</v>
      </c>
      <c r="CP299">
        <v>1</v>
      </c>
      <c r="CQ299">
        <v>20</v>
      </c>
      <c r="CR299" s="33" t="s">
        <v>85</v>
      </c>
    </row>
    <row r="300" spans="1:96" x14ac:dyDescent="0.25">
      <c r="A300">
        <v>299</v>
      </c>
      <c r="B300">
        <v>20</v>
      </c>
      <c r="C300" s="24" t="s">
        <v>224</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225</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1</v>
      </c>
      <c r="BQ300">
        <v>0</v>
      </c>
      <c r="BR300">
        <v>0</v>
      </c>
      <c r="BS300" s="17">
        <v>0</v>
      </c>
      <c r="BT300">
        <v>0</v>
      </c>
      <c r="BU300">
        <v>0</v>
      </c>
      <c r="BV300">
        <v>0</v>
      </c>
      <c r="BW300" s="17">
        <v>1</v>
      </c>
      <c r="BX300">
        <v>0</v>
      </c>
      <c r="BY300">
        <v>0</v>
      </c>
      <c r="BZ300" s="17">
        <v>0</v>
      </c>
      <c r="CA300">
        <v>1</v>
      </c>
      <c r="CB300">
        <v>0</v>
      </c>
      <c r="CC300">
        <v>0</v>
      </c>
      <c r="CD300">
        <v>0</v>
      </c>
      <c r="CE300">
        <v>0</v>
      </c>
      <c r="CF300">
        <v>0</v>
      </c>
      <c r="CG300">
        <v>0</v>
      </c>
      <c r="CH300">
        <v>0</v>
      </c>
      <c r="CI300">
        <v>0</v>
      </c>
      <c r="CJ300">
        <v>0</v>
      </c>
      <c r="CK300">
        <v>0</v>
      </c>
      <c r="CL300" s="17">
        <v>1</v>
      </c>
      <c r="CM300">
        <v>0</v>
      </c>
      <c r="CN300">
        <v>591</v>
      </c>
      <c r="CO300">
        <v>0</v>
      </c>
      <c r="CP300">
        <v>1</v>
      </c>
      <c r="CQ300">
        <v>20</v>
      </c>
      <c r="CR300" s="33" t="s">
        <v>85</v>
      </c>
    </row>
    <row r="301" spans="1:96" x14ac:dyDescent="0.25">
      <c r="A301">
        <v>300</v>
      </c>
      <c r="B301">
        <v>20</v>
      </c>
      <c r="C301" s="24" t="s">
        <v>224</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225</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1</v>
      </c>
      <c r="BQ301">
        <v>0</v>
      </c>
      <c r="BR301">
        <v>0</v>
      </c>
      <c r="BS301" s="17">
        <v>0</v>
      </c>
      <c r="BT301">
        <v>0</v>
      </c>
      <c r="BU301">
        <v>0</v>
      </c>
      <c r="BV301">
        <v>0</v>
      </c>
      <c r="BW301" s="17">
        <v>1</v>
      </c>
      <c r="BX301">
        <v>0</v>
      </c>
      <c r="BY301">
        <v>0</v>
      </c>
      <c r="BZ301" s="17">
        <v>0</v>
      </c>
      <c r="CA301">
        <v>1</v>
      </c>
      <c r="CB301">
        <v>0</v>
      </c>
      <c r="CC301">
        <v>0</v>
      </c>
      <c r="CD301">
        <v>0</v>
      </c>
      <c r="CE301">
        <v>0</v>
      </c>
      <c r="CF301">
        <v>0</v>
      </c>
      <c r="CG301">
        <v>0</v>
      </c>
      <c r="CH301">
        <v>0</v>
      </c>
      <c r="CI301">
        <v>0</v>
      </c>
      <c r="CJ301">
        <v>0</v>
      </c>
      <c r="CK301">
        <v>0</v>
      </c>
      <c r="CL301" s="17">
        <v>1</v>
      </c>
      <c r="CM301">
        <v>0</v>
      </c>
      <c r="CN301">
        <v>591</v>
      </c>
      <c r="CO301">
        <v>0</v>
      </c>
      <c r="CP301">
        <v>1</v>
      </c>
      <c r="CQ301">
        <v>20</v>
      </c>
      <c r="CR301" s="33" t="s">
        <v>85</v>
      </c>
    </row>
    <row r="302" spans="1:96" x14ac:dyDescent="0.25">
      <c r="A302">
        <v>301</v>
      </c>
      <c r="B302">
        <v>20</v>
      </c>
      <c r="C302" s="24" t="s">
        <v>224</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225</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1</v>
      </c>
      <c r="BQ302">
        <v>0</v>
      </c>
      <c r="BR302">
        <v>0</v>
      </c>
      <c r="BS302" s="17">
        <v>0</v>
      </c>
      <c r="BT302">
        <v>0</v>
      </c>
      <c r="BU302">
        <v>0</v>
      </c>
      <c r="BV302">
        <v>0</v>
      </c>
      <c r="BW302" s="17">
        <v>1</v>
      </c>
      <c r="BX302">
        <v>0</v>
      </c>
      <c r="BY302">
        <v>0</v>
      </c>
      <c r="BZ302" s="17">
        <v>0</v>
      </c>
      <c r="CA302">
        <v>1</v>
      </c>
      <c r="CB302">
        <v>0</v>
      </c>
      <c r="CC302">
        <v>0</v>
      </c>
      <c r="CD302">
        <v>0</v>
      </c>
      <c r="CE302">
        <v>0</v>
      </c>
      <c r="CF302">
        <v>0</v>
      </c>
      <c r="CG302">
        <v>0</v>
      </c>
      <c r="CH302">
        <v>0</v>
      </c>
      <c r="CI302">
        <v>0</v>
      </c>
      <c r="CJ302">
        <v>0</v>
      </c>
      <c r="CK302">
        <v>0</v>
      </c>
      <c r="CL302" s="17">
        <v>1</v>
      </c>
      <c r="CM302">
        <v>0</v>
      </c>
      <c r="CN302">
        <v>591</v>
      </c>
      <c r="CO302">
        <v>0</v>
      </c>
      <c r="CP302">
        <v>1</v>
      </c>
      <c r="CQ302">
        <v>20</v>
      </c>
      <c r="CR302" s="33" t="s">
        <v>85</v>
      </c>
    </row>
    <row r="303" spans="1:96" x14ac:dyDescent="0.25">
      <c r="A303">
        <v>302</v>
      </c>
      <c r="B303">
        <v>20</v>
      </c>
      <c r="C303" s="24" t="s">
        <v>224</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225</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1</v>
      </c>
      <c r="BQ303">
        <v>0</v>
      </c>
      <c r="BR303">
        <v>0</v>
      </c>
      <c r="BS303" s="17">
        <v>0</v>
      </c>
      <c r="BT303">
        <v>0</v>
      </c>
      <c r="BU303">
        <v>0</v>
      </c>
      <c r="BV303">
        <v>0</v>
      </c>
      <c r="BW303" s="17">
        <v>1</v>
      </c>
      <c r="BX303">
        <v>0</v>
      </c>
      <c r="BY303">
        <v>0</v>
      </c>
      <c r="BZ303" s="17">
        <v>0</v>
      </c>
      <c r="CA303">
        <v>1</v>
      </c>
      <c r="CB303">
        <v>0</v>
      </c>
      <c r="CC303">
        <v>0</v>
      </c>
      <c r="CD303">
        <v>0</v>
      </c>
      <c r="CE303">
        <v>0</v>
      </c>
      <c r="CF303">
        <v>0</v>
      </c>
      <c r="CG303">
        <v>0</v>
      </c>
      <c r="CH303">
        <v>0</v>
      </c>
      <c r="CI303">
        <v>0</v>
      </c>
      <c r="CJ303">
        <v>0</v>
      </c>
      <c r="CK303">
        <v>0</v>
      </c>
      <c r="CL303" s="17">
        <v>1</v>
      </c>
      <c r="CM303">
        <v>0</v>
      </c>
      <c r="CN303">
        <v>591</v>
      </c>
      <c r="CO303">
        <v>0</v>
      </c>
      <c r="CP303">
        <v>1</v>
      </c>
      <c r="CQ303">
        <v>20</v>
      </c>
      <c r="CR303" s="33" t="s">
        <v>85</v>
      </c>
    </row>
    <row r="304" spans="1:96" x14ac:dyDescent="0.25">
      <c r="A304">
        <v>303</v>
      </c>
      <c r="B304">
        <v>20</v>
      </c>
      <c r="C304" s="24" t="s">
        <v>224</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225</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1</v>
      </c>
      <c r="BQ304">
        <v>0</v>
      </c>
      <c r="BR304">
        <v>0</v>
      </c>
      <c r="BS304" s="17">
        <v>0</v>
      </c>
      <c r="BT304">
        <v>0</v>
      </c>
      <c r="BU304">
        <v>0</v>
      </c>
      <c r="BV304">
        <v>0</v>
      </c>
      <c r="BW304" s="17">
        <v>1</v>
      </c>
      <c r="BX304">
        <v>0</v>
      </c>
      <c r="BY304">
        <v>0</v>
      </c>
      <c r="BZ304" s="17">
        <v>0</v>
      </c>
      <c r="CA304">
        <v>1</v>
      </c>
      <c r="CB304">
        <v>0</v>
      </c>
      <c r="CC304">
        <v>0</v>
      </c>
      <c r="CD304">
        <v>0</v>
      </c>
      <c r="CE304">
        <v>0</v>
      </c>
      <c r="CF304">
        <v>0</v>
      </c>
      <c r="CG304">
        <v>0</v>
      </c>
      <c r="CH304">
        <v>0</v>
      </c>
      <c r="CI304">
        <v>0</v>
      </c>
      <c r="CJ304">
        <v>0</v>
      </c>
      <c r="CK304">
        <v>0</v>
      </c>
      <c r="CL304" s="17">
        <v>1</v>
      </c>
      <c r="CM304">
        <v>0</v>
      </c>
      <c r="CN304">
        <v>591</v>
      </c>
      <c r="CO304">
        <v>0</v>
      </c>
      <c r="CP304">
        <v>1</v>
      </c>
      <c r="CQ304">
        <v>20</v>
      </c>
      <c r="CR304" s="33" t="s">
        <v>85</v>
      </c>
    </row>
    <row r="305" spans="1:96" x14ac:dyDescent="0.25">
      <c r="A305">
        <v>304</v>
      </c>
      <c r="B305">
        <v>20</v>
      </c>
      <c r="C305" s="24" t="s">
        <v>224</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225</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1</v>
      </c>
      <c r="BQ305">
        <v>0</v>
      </c>
      <c r="BR305">
        <v>0</v>
      </c>
      <c r="BS305" s="17">
        <v>0</v>
      </c>
      <c r="BT305">
        <v>0</v>
      </c>
      <c r="BU305">
        <v>0</v>
      </c>
      <c r="BV305">
        <v>0</v>
      </c>
      <c r="BW305" s="17">
        <v>1</v>
      </c>
      <c r="BX305">
        <v>0</v>
      </c>
      <c r="BY305">
        <v>0</v>
      </c>
      <c r="BZ305" s="17">
        <v>0</v>
      </c>
      <c r="CA305">
        <v>1</v>
      </c>
      <c r="CB305">
        <v>0</v>
      </c>
      <c r="CC305">
        <v>0</v>
      </c>
      <c r="CD305">
        <v>0</v>
      </c>
      <c r="CE305">
        <v>0</v>
      </c>
      <c r="CF305">
        <v>0</v>
      </c>
      <c r="CG305">
        <v>0</v>
      </c>
      <c r="CH305">
        <v>0</v>
      </c>
      <c r="CI305">
        <v>0</v>
      </c>
      <c r="CJ305">
        <v>0</v>
      </c>
      <c r="CK305">
        <v>0</v>
      </c>
      <c r="CL305" s="17">
        <v>1</v>
      </c>
      <c r="CM305">
        <v>0</v>
      </c>
      <c r="CN305">
        <v>591</v>
      </c>
      <c r="CO305">
        <v>0</v>
      </c>
      <c r="CP305">
        <v>1</v>
      </c>
      <c r="CQ305">
        <v>20</v>
      </c>
      <c r="CR305" s="33" t="s">
        <v>85</v>
      </c>
    </row>
    <row r="306" spans="1:96" x14ac:dyDescent="0.25">
      <c r="A306">
        <v>305</v>
      </c>
      <c r="B306">
        <v>20</v>
      </c>
      <c r="C306" s="24" t="s">
        <v>224</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225</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1</v>
      </c>
      <c r="BQ306">
        <v>0</v>
      </c>
      <c r="BR306">
        <v>0</v>
      </c>
      <c r="BS306" s="17">
        <v>0</v>
      </c>
      <c r="BT306">
        <v>0</v>
      </c>
      <c r="BU306">
        <v>0</v>
      </c>
      <c r="BV306">
        <v>0</v>
      </c>
      <c r="BW306" s="17">
        <v>1</v>
      </c>
      <c r="BX306">
        <v>0</v>
      </c>
      <c r="BY306">
        <v>0</v>
      </c>
      <c r="BZ306" s="17">
        <v>0</v>
      </c>
      <c r="CA306">
        <v>1</v>
      </c>
      <c r="CB306">
        <v>0</v>
      </c>
      <c r="CC306">
        <v>0</v>
      </c>
      <c r="CD306">
        <v>0</v>
      </c>
      <c r="CE306">
        <v>0</v>
      </c>
      <c r="CF306">
        <v>0</v>
      </c>
      <c r="CG306">
        <v>0</v>
      </c>
      <c r="CH306">
        <v>0</v>
      </c>
      <c r="CI306">
        <v>0</v>
      </c>
      <c r="CJ306">
        <v>0</v>
      </c>
      <c r="CK306">
        <v>0</v>
      </c>
      <c r="CL306" s="17">
        <v>1</v>
      </c>
      <c r="CM306">
        <v>0</v>
      </c>
      <c r="CN306">
        <v>591</v>
      </c>
      <c r="CO306">
        <v>0</v>
      </c>
      <c r="CP306">
        <v>1</v>
      </c>
      <c r="CQ306">
        <v>20</v>
      </c>
      <c r="CR306" s="33" t="s">
        <v>85</v>
      </c>
    </row>
    <row r="307" spans="1:96" x14ac:dyDescent="0.25">
      <c r="A307">
        <v>306</v>
      </c>
      <c r="B307">
        <v>20</v>
      </c>
      <c r="C307" s="24" t="s">
        <v>224</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225</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1</v>
      </c>
      <c r="BQ307">
        <v>0</v>
      </c>
      <c r="BR307">
        <v>0</v>
      </c>
      <c r="BS307" s="17">
        <v>0</v>
      </c>
      <c r="BT307">
        <v>0</v>
      </c>
      <c r="BU307">
        <v>0</v>
      </c>
      <c r="BV307">
        <v>0</v>
      </c>
      <c r="BW307" s="17">
        <v>1</v>
      </c>
      <c r="BX307">
        <v>0</v>
      </c>
      <c r="BY307">
        <v>0</v>
      </c>
      <c r="BZ307" s="17">
        <v>0</v>
      </c>
      <c r="CA307">
        <v>1</v>
      </c>
      <c r="CB307">
        <v>0</v>
      </c>
      <c r="CC307">
        <v>0</v>
      </c>
      <c r="CD307">
        <v>0</v>
      </c>
      <c r="CE307">
        <v>0</v>
      </c>
      <c r="CF307">
        <v>0</v>
      </c>
      <c r="CG307">
        <v>0</v>
      </c>
      <c r="CH307">
        <v>0</v>
      </c>
      <c r="CI307">
        <v>0</v>
      </c>
      <c r="CJ307">
        <v>0</v>
      </c>
      <c r="CK307">
        <v>0</v>
      </c>
      <c r="CL307" s="17">
        <v>1</v>
      </c>
      <c r="CM307">
        <v>0</v>
      </c>
      <c r="CN307">
        <v>591</v>
      </c>
      <c r="CO307">
        <v>0</v>
      </c>
      <c r="CP307">
        <v>1</v>
      </c>
      <c r="CQ307">
        <v>20</v>
      </c>
      <c r="CR307" s="33" t="s">
        <v>85</v>
      </c>
    </row>
    <row r="308" spans="1:96" x14ac:dyDescent="0.25">
      <c r="A308">
        <v>307</v>
      </c>
      <c r="B308">
        <v>20</v>
      </c>
      <c r="C308" s="24" t="s">
        <v>224</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225</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1</v>
      </c>
      <c r="BQ308">
        <v>0</v>
      </c>
      <c r="BR308">
        <v>0</v>
      </c>
      <c r="BS308" s="17">
        <v>0</v>
      </c>
      <c r="BT308">
        <v>0</v>
      </c>
      <c r="BU308">
        <v>0</v>
      </c>
      <c r="BV308">
        <v>0</v>
      </c>
      <c r="BW308" s="17">
        <v>1</v>
      </c>
      <c r="BX308">
        <v>0</v>
      </c>
      <c r="BY308">
        <v>0</v>
      </c>
      <c r="BZ308" s="17">
        <v>0</v>
      </c>
      <c r="CA308">
        <v>1</v>
      </c>
      <c r="CB308">
        <v>0</v>
      </c>
      <c r="CC308">
        <v>0</v>
      </c>
      <c r="CD308">
        <v>0</v>
      </c>
      <c r="CE308">
        <v>0</v>
      </c>
      <c r="CF308">
        <v>0</v>
      </c>
      <c r="CG308">
        <v>0</v>
      </c>
      <c r="CH308">
        <v>0</v>
      </c>
      <c r="CI308">
        <v>0</v>
      </c>
      <c r="CJ308">
        <v>0</v>
      </c>
      <c r="CK308">
        <v>0</v>
      </c>
      <c r="CL308" s="17">
        <v>1</v>
      </c>
      <c r="CM308">
        <v>0</v>
      </c>
      <c r="CN308">
        <v>591</v>
      </c>
      <c r="CO308">
        <v>0</v>
      </c>
      <c r="CP308">
        <v>1</v>
      </c>
      <c r="CQ308">
        <v>20</v>
      </c>
      <c r="CR308" s="33" t="s">
        <v>85</v>
      </c>
    </row>
    <row r="309" spans="1:96" x14ac:dyDescent="0.25">
      <c r="A309">
        <v>308</v>
      </c>
      <c r="B309">
        <v>20</v>
      </c>
      <c r="C309" s="24" t="s">
        <v>224</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225</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1</v>
      </c>
      <c r="BQ309">
        <v>0</v>
      </c>
      <c r="BR309">
        <v>0</v>
      </c>
      <c r="BS309" s="17">
        <v>0</v>
      </c>
      <c r="BT309">
        <v>0</v>
      </c>
      <c r="BU309">
        <v>0</v>
      </c>
      <c r="BV309">
        <v>0</v>
      </c>
      <c r="BW309" s="17">
        <v>1</v>
      </c>
      <c r="BX309">
        <v>0</v>
      </c>
      <c r="BY309">
        <v>0</v>
      </c>
      <c r="BZ309" s="17">
        <v>0</v>
      </c>
      <c r="CA309">
        <v>1</v>
      </c>
      <c r="CB309">
        <v>0</v>
      </c>
      <c r="CC309">
        <v>0</v>
      </c>
      <c r="CD309">
        <v>0</v>
      </c>
      <c r="CE309">
        <v>0</v>
      </c>
      <c r="CF309">
        <v>0</v>
      </c>
      <c r="CG309">
        <v>0</v>
      </c>
      <c r="CH309">
        <v>0</v>
      </c>
      <c r="CI309">
        <v>0</v>
      </c>
      <c r="CJ309">
        <v>0</v>
      </c>
      <c r="CK309">
        <v>0</v>
      </c>
      <c r="CL309" s="17">
        <v>1</v>
      </c>
      <c r="CM309">
        <v>0</v>
      </c>
      <c r="CN309">
        <v>591</v>
      </c>
      <c r="CO309">
        <v>0</v>
      </c>
      <c r="CP309">
        <v>1</v>
      </c>
      <c r="CQ309">
        <v>20</v>
      </c>
      <c r="CR309" s="33" t="s">
        <v>85</v>
      </c>
    </row>
    <row r="310" spans="1:96" s="50" customFormat="1" x14ac:dyDescent="0.25">
      <c r="A310" s="50">
        <v>309</v>
      </c>
      <c r="B310" s="50">
        <v>20</v>
      </c>
      <c r="C310" s="51" t="s">
        <v>224</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225</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1</v>
      </c>
      <c r="BQ310" s="50">
        <v>0</v>
      </c>
      <c r="BR310" s="50">
        <v>0</v>
      </c>
      <c r="BS310" s="64">
        <v>0</v>
      </c>
      <c r="BT310" s="50">
        <v>0</v>
      </c>
      <c r="BU310" s="50">
        <v>0</v>
      </c>
      <c r="BV310" s="50">
        <v>0</v>
      </c>
      <c r="BW310" s="64">
        <v>1</v>
      </c>
      <c r="BX310" s="50">
        <v>0</v>
      </c>
      <c r="BY310" s="50">
        <v>0</v>
      </c>
      <c r="BZ310" s="64">
        <v>0</v>
      </c>
      <c r="CA310" s="50">
        <v>1</v>
      </c>
      <c r="CB310" s="50">
        <v>0</v>
      </c>
      <c r="CC310" s="50">
        <v>0</v>
      </c>
      <c r="CD310" s="50">
        <v>0</v>
      </c>
      <c r="CE310" s="50">
        <v>0</v>
      </c>
      <c r="CF310" s="50">
        <v>0</v>
      </c>
      <c r="CG310" s="50">
        <v>0</v>
      </c>
      <c r="CH310">
        <v>0</v>
      </c>
      <c r="CI310" s="50">
        <v>0</v>
      </c>
      <c r="CJ310" s="50">
        <v>0</v>
      </c>
      <c r="CK310" s="50">
        <v>0</v>
      </c>
      <c r="CL310" s="64">
        <v>1</v>
      </c>
      <c r="CM310">
        <v>0</v>
      </c>
      <c r="CN310">
        <v>591</v>
      </c>
      <c r="CO310">
        <v>0</v>
      </c>
      <c r="CP310">
        <v>1</v>
      </c>
      <c r="CQ310">
        <v>20</v>
      </c>
      <c r="CR310" s="33" t="s">
        <v>85</v>
      </c>
    </row>
    <row r="311" spans="1:96" x14ac:dyDescent="0.25">
      <c r="A311">
        <v>310</v>
      </c>
      <c r="B311">
        <v>21</v>
      </c>
      <c r="C311" s="24" t="s">
        <v>226</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s="17">
        <v>0</v>
      </c>
      <c r="BT311">
        <v>0</v>
      </c>
      <c r="BU311">
        <v>0</v>
      </c>
      <c r="BV311">
        <v>1</v>
      </c>
      <c r="BW311" s="17">
        <v>0</v>
      </c>
      <c r="BX311">
        <v>0</v>
      </c>
      <c r="BY311">
        <v>0</v>
      </c>
      <c r="BZ311" s="17">
        <v>0</v>
      </c>
      <c r="CA311">
        <v>1</v>
      </c>
      <c r="CB311">
        <v>1</v>
      </c>
      <c r="CC311">
        <v>0</v>
      </c>
      <c r="CD311">
        <v>0</v>
      </c>
      <c r="CE311">
        <v>0</v>
      </c>
      <c r="CF311">
        <v>0</v>
      </c>
      <c r="CG311">
        <v>1</v>
      </c>
      <c r="CH311">
        <v>1</v>
      </c>
      <c r="CI311">
        <v>0</v>
      </c>
      <c r="CJ311">
        <v>0</v>
      </c>
      <c r="CK311">
        <v>1</v>
      </c>
      <c r="CL311" s="17">
        <v>1</v>
      </c>
      <c r="CM311">
        <v>1.2999999999999999E-2</v>
      </c>
      <c r="CN311">
        <v>3</v>
      </c>
      <c r="CO311">
        <v>1</v>
      </c>
      <c r="CP311">
        <v>0</v>
      </c>
      <c r="CQ311">
        <v>41</v>
      </c>
      <c r="CR311" s="33" t="s">
        <v>85</v>
      </c>
    </row>
    <row r="312" spans="1:96" x14ac:dyDescent="0.25">
      <c r="A312">
        <v>311</v>
      </c>
      <c r="B312">
        <v>21</v>
      </c>
      <c r="C312" s="24" t="s">
        <v>226</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s="17">
        <v>0</v>
      </c>
      <c r="BT312">
        <v>0</v>
      </c>
      <c r="BU312">
        <v>0</v>
      </c>
      <c r="BV312">
        <v>1</v>
      </c>
      <c r="BW312" s="17">
        <v>0</v>
      </c>
      <c r="BX312">
        <v>0</v>
      </c>
      <c r="BY312">
        <v>0</v>
      </c>
      <c r="BZ312" s="17">
        <v>0</v>
      </c>
      <c r="CA312">
        <v>1</v>
      </c>
      <c r="CB312">
        <v>1</v>
      </c>
      <c r="CC312">
        <v>0</v>
      </c>
      <c r="CD312">
        <v>0</v>
      </c>
      <c r="CE312">
        <v>0</v>
      </c>
      <c r="CF312">
        <v>0</v>
      </c>
      <c r="CG312">
        <v>1</v>
      </c>
      <c r="CH312">
        <v>1</v>
      </c>
      <c r="CI312">
        <v>0</v>
      </c>
      <c r="CJ312">
        <v>0</v>
      </c>
      <c r="CK312">
        <v>1</v>
      </c>
      <c r="CL312" s="17">
        <v>1</v>
      </c>
      <c r="CM312">
        <v>1.2999999999999999E-2</v>
      </c>
      <c r="CN312">
        <v>3</v>
      </c>
      <c r="CO312">
        <v>1</v>
      </c>
      <c r="CP312">
        <v>0</v>
      </c>
      <c r="CQ312">
        <v>41</v>
      </c>
      <c r="CR312" s="33" t="s">
        <v>85</v>
      </c>
    </row>
    <row r="313" spans="1:96" x14ac:dyDescent="0.25">
      <c r="A313">
        <v>312</v>
      </c>
      <c r="B313">
        <v>21</v>
      </c>
      <c r="C313" s="24" t="s">
        <v>226</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s="17">
        <v>0</v>
      </c>
      <c r="BT313">
        <v>0</v>
      </c>
      <c r="BU313">
        <v>0</v>
      </c>
      <c r="BV313">
        <v>1</v>
      </c>
      <c r="BW313" s="17">
        <v>0</v>
      </c>
      <c r="BX313">
        <v>0</v>
      </c>
      <c r="BY313">
        <v>0</v>
      </c>
      <c r="BZ313" s="17">
        <v>0</v>
      </c>
      <c r="CA313">
        <v>1</v>
      </c>
      <c r="CB313">
        <v>1</v>
      </c>
      <c r="CC313">
        <v>0</v>
      </c>
      <c r="CD313">
        <v>0</v>
      </c>
      <c r="CE313">
        <v>0</v>
      </c>
      <c r="CF313">
        <v>0</v>
      </c>
      <c r="CG313">
        <v>1</v>
      </c>
      <c r="CH313">
        <v>1</v>
      </c>
      <c r="CI313">
        <v>0</v>
      </c>
      <c r="CJ313">
        <v>0</v>
      </c>
      <c r="CK313">
        <v>1</v>
      </c>
      <c r="CL313" s="17">
        <v>1</v>
      </c>
      <c r="CM313">
        <v>1.2999999999999999E-2</v>
      </c>
      <c r="CN313">
        <v>3</v>
      </c>
      <c r="CO313">
        <v>1</v>
      </c>
      <c r="CP313">
        <v>0</v>
      </c>
      <c r="CQ313">
        <v>41</v>
      </c>
      <c r="CR313" s="33" t="s">
        <v>85</v>
      </c>
    </row>
    <row r="314" spans="1:96" x14ac:dyDescent="0.25">
      <c r="A314">
        <v>313</v>
      </c>
      <c r="B314">
        <v>21</v>
      </c>
      <c r="C314" s="24" t="s">
        <v>226</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s="17">
        <v>0</v>
      </c>
      <c r="BT314">
        <v>0</v>
      </c>
      <c r="BU314">
        <v>0</v>
      </c>
      <c r="BV314">
        <v>1</v>
      </c>
      <c r="BW314" s="17">
        <v>0</v>
      </c>
      <c r="BX314">
        <v>0</v>
      </c>
      <c r="BY314">
        <v>0</v>
      </c>
      <c r="BZ314" s="17">
        <v>0</v>
      </c>
      <c r="CA314">
        <v>1</v>
      </c>
      <c r="CB314">
        <v>1</v>
      </c>
      <c r="CC314">
        <v>0</v>
      </c>
      <c r="CD314">
        <v>0</v>
      </c>
      <c r="CE314">
        <v>0</v>
      </c>
      <c r="CF314">
        <v>0</v>
      </c>
      <c r="CG314">
        <v>1</v>
      </c>
      <c r="CH314">
        <v>1</v>
      </c>
      <c r="CI314">
        <v>0</v>
      </c>
      <c r="CJ314">
        <v>0</v>
      </c>
      <c r="CK314">
        <v>1</v>
      </c>
      <c r="CL314" s="17">
        <v>1</v>
      </c>
      <c r="CM314">
        <v>1.2999999999999999E-2</v>
      </c>
      <c r="CN314">
        <v>3</v>
      </c>
      <c r="CO314">
        <v>1</v>
      </c>
      <c r="CP314">
        <v>0</v>
      </c>
      <c r="CQ314">
        <v>41</v>
      </c>
      <c r="CR314" s="33" t="s">
        <v>85</v>
      </c>
    </row>
    <row r="315" spans="1:96" x14ac:dyDescent="0.25">
      <c r="A315">
        <v>314</v>
      </c>
      <c r="B315">
        <v>21</v>
      </c>
      <c r="C315" s="24" t="s">
        <v>226</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s="17">
        <v>1</v>
      </c>
      <c r="BT315">
        <v>0</v>
      </c>
      <c r="BU315">
        <v>1</v>
      </c>
      <c r="BV315">
        <v>0</v>
      </c>
      <c r="BW315" s="17">
        <v>0</v>
      </c>
      <c r="BX315">
        <v>0</v>
      </c>
      <c r="BY315">
        <v>1</v>
      </c>
      <c r="BZ315" s="17">
        <v>0</v>
      </c>
      <c r="CA315">
        <v>1</v>
      </c>
      <c r="CB315">
        <v>1</v>
      </c>
      <c r="CC315">
        <v>0</v>
      </c>
      <c r="CD315">
        <v>0</v>
      </c>
      <c r="CE315">
        <v>0</v>
      </c>
      <c r="CF315">
        <v>0</v>
      </c>
      <c r="CG315">
        <v>1</v>
      </c>
      <c r="CH315">
        <v>1</v>
      </c>
      <c r="CI315">
        <v>0</v>
      </c>
      <c r="CJ315">
        <v>0</v>
      </c>
      <c r="CK315">
        <v>1</v>
      </c>
      <c r="CL315" s="17">
        <v>1</v>
      </c>
      <c r="CM315">
        <v>1.2999999999999999E-2</v>
      </c>
      <c r="CN315">
        <v>3</v>
      </c>
      <c r="CO315">
        <v>1</v>
      </c>
      <c r="CP315">
        <v>0</v>
      </c>
      <c r="CQ315">
        <v>41</v>
      </c>
      <c r="CR315" s="33" t="s">
        <v>85</v>
      </c>
    </row>
    <row r="316" spans="1:96" x14ac:dyDescent="0.25">
      <c r="A316">
        <v>315</v>
      </c>
      <c r="B316">
        <v>21</v>
      </c>
      <c r="C316" s="24" t="s">
        <v>226</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s="17">
        <v>1</v>
      </c>
      <c r="BT316">
        <v>0</v>
      </c>
      <c r="BU316">
        <v>1</v>
      </c>
      <c r="BV316">
        <v>0</v>
      </c>
      <c r="BW316" s="17">
        <v>0</v>
      </c>
      <c r="BX316">
        <v>0</v>
      </c>
      <c r="BY316">
        <v>1</v>
      </c>
      <c r="BZ316" s="17">
        <v>0</v>
      </c>
      <c r="CA316">
        <v>1</v>
      </c>
      <c r="CB316">
        <v>1</v>
      </c>
      <c r="CC316">
        <v>0</v>
      </c>
      <c r="CD316">
        <v>0</v>
      </c>
      <c r="CE316">
        <v>0</v>
      </c>
      <c r="CF316">
        <v>0</v>
      </c>
      <c r="CG316">
        <v>1</v>
      </c>
      <c r="CH316">
        <v>1</v>
      </c>
      <c r="CI316">
        <v>0</v>
      </c>
      <c r="CJ316">
        <v>0</v>
      </c>
      <c r="CK316">
        <v>1</v>
      </c>
      <c r="CL316" s="17">
        <v>1</v>
      </c>
      <c r="CM316">
        <v>1.2999999999999999E-2</v>
      </c>
      <c r="CN316">
        <v>3</v>
      </c>
      <c r="CO316">
        <v>1</v>
      </c>
      <c r="CP316">
        <v>0</v>
      </c>
      <c r="CQ316">
        <v>41</v>
      </c>
      <c r="CR316" s="33" t="s">
        <v>85</v>
      </c>
    </row>
    <row r="317" spans="1:96" x14ac:dyDescent="0.25">
      <c r="A317">
        <v>316</v>
      </c>
      <c r="B317">
        <v>21</v>
      </c>
      <c r="C317" s="24" t="s">
        <v>226</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s="17">
        <v>1</v>
      </c>
      <c r="BT317">
        <v>0</v>
      </c>
      <c r="BU317">
        <v>1</v>
      </c>
      <c r="BV317">
        <v>0</v>
      </c>
      <c r="BW317" s="17">
        <v>0</v>
      </c>
      <c r="BX317">
        <v>0</v>
      </c>
      <c r="BY317">
        <v>1</v>
      </c>
      <c r="BZ317" s="17">
        <v>0</v>
      </c>
      <c r="CA317">
        <v>1</v>
      </c>
      <c r="CB317">
        <v>1</v>
      </c>
      <c r="CC317">
        <v>0</v>
      </c>
      <c r="CD317">
        <v>0</v>
      </c>
      <c r="CE317">
        <v>0</v>
      </c>
      <c r="CF317">
        <v>0</v>
      </c>
      <c r="CG317">
        <v>1</v>
      </c>
      <c r="CH317">
        <v>1</v>
      </c>
      <c r="CI317">
        <v>0</v>
      </c>
      <c r="CJ317">
        <v>0</v>
      </c>
      <c r="CK317">
        <v>1</v>
      </c>
      <c r="CL317" s="17">
        <v>1</v>
      </c>
      <c r="CM317">
        <v>1.2999999999999999E-2</v>
      </c>
      <c r="CN317">
        <v>3</v>
      </c>
      <c r="CO317">
        <v>1</v>
      </c>
      <c r="CP317">
        <v>0</v>
      </c>
      <c r="CQ317">
        <v>41</v>
      </c>
      <c r="CR317" s="33" t="s">
        <v>85</v>
      </c>
    </row>
    <row r="318" spans="1:96" x14ac:dyDescent="0.25">
      <c r="A318">
        <v>317</v>
      </c>
      <c r="B318">
        <v>21</v>
      </c>
      <c r="C318" s="24" t="s">
        <v>226</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s="17">
        <v>1</v>
      </c>
      <c r="BT318">
        <v>0</v>
      </c>
      <c r="BU318">
        <v>1</v>
      </c>
      <c r="BV318">
        <v>0</v>
      </c>
      <c r="BW318" s="17">
        <v>0</v>
      </c>
      <c r="BX318">
        <v>0</v>
      </c>
      <c r="BY318">
        <v>1</v>
      </c>
      <c r="BZ318" s="17">
        <v>0</v>
      </c>
      <c r="CA318">
        <v>1</v>
      </c>
      <c r="CB318">
        <v>1</v>
      </c>
      <c r="CC318">
        <v>0</v>
      </c>
      <c r="CD318">
        <v>0</v>
      </c>
      <c r="CE318">
        <v>0</v>
      </c>
      <c r="CF318">
        <v>0</v>
      </c>
      <c r="CG318">
        <v>1</v>
      </c>
      <c r="CH318">
        <v>1</v>
      </c>
      <c r="CI318">
        <v>0</v>
      </c>
      <c r="CJ318">
        <v>0</v>
      </c>
      <c r="CK318">
        <v>1</v>
      </c>
      <c r="CL318" s="17">
        <v>1</v>
      </c>
      <c r="CM318">
        <v>1.2999999999999999E-2</v>
      </c>
      <c r="CN318">
        <v>3</v>
      </c>
      <c r="CO318">
        <v>1</v>
      </c>
      <c r="CP318">
        <v>0</v>
      </c>
      <c r="CQ318">
        <v>41</v>
      </c>
      <c r="CR318" s="33" t="s">
        <v>85</v>
      </c>
    </row>
    <row r="319" spans="1:96" x14ac:dyDescent="0.25">
      <c r="A319">
        <v>318</v>
      </c>
      <c r="B319">
        <v>21</v>
      </c>
      <c r="C319" s="24" t="s">
        <v>226</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s="17">
        <v>0</v>
      </c>
      <c r="BT319">
        <v>0</v>
      </c>
      <c r="BU319">
        <v>0</v>
      </c>
      <c r="BV319">
        <v>1</v>
      </c>
      <c r="BW319" s="17">
        <v>0</v>
      </c>
      <c r="BX319">
        <v>0</v>
      </c>
      <c r="BY319">
        <v>0</v>
      </c>
      <c r="BZ319" s="17">
        <v>0</v>
      </c>
      <c r="CA319">
        <v>1</v>
      </c>
      <c r="CB319">
        <v>1</v>
      </c>
      <c r="CC319">
        <v>0</v>
      </c>
      <c r="CD319">
        <v>0</v>
      </c>
      <c r="CE319">
        <v>0</v>
      </c>
      <c r="CF319">
        <v>0</v>
      </c>
      <c r="CG319">
        <v>1</v>
      </c>
      <c r="CH319">
        <v>1</v>
      </c>
      <c r="CI319">
        <v>0</v>
      </c>
      <c r="CJ319">
        <v>0</v>
      </c>
      <c r="CK319">
        <v>1</v>
      </c>
      <c r="CL319" s="17">
        <v>1</v>
      </c>
      <c r="CM319">
        <v>1.2999999999999999E-2</v>
      </c>
      <c r="CN319">
        <v>3</v>
      </c>
      <c r="CO319">
        <v>1</v>
      </c>
      <c r="CP319">
        <v>0</v>
      </c>
      <c r="CQ319">
        <v>41</v>
      </c>
      <c r="CR319" s="33" t="s">
        <v>85</v>
      </c>
    </row>
    <row r="320" spans="1:96" x14ac:dyDescent="0.25">
      <c r="A320">
        <v>319</v>
      </c>
      <c r="B320">
        <v>21</v>
      </c>
      <c r="C320" s="24" t="s">
        <v>226</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s="17">
        <v>0</v>
      </c>
      <c r="BT320">
        <v>0</v>
      </c>
      <c r="BU320">
        <v>0</v>
      </c>
      <c r="BV320">
        <v>1</v>
      </c>
      <c r="BW320" s="17">
        <v>0</v>
      </c>
      <c r="BX320">
        <v>0</v>
      </c>
      <c r="BY320">
        <v>0</v>
      </c>
      <c r="BZ320" s="17">
        <v>0</v>
      </c>
      <c r="CA320">
        <v>1</v>
      </c>
      <c r="CB320">
        <v>1</v>
      </c>
      <c r="CC320">
        <v>0</v>
      </c>
      <c r="CD320">
        <v>0</v>
      </c>
      <c r="CE320">
        <v>0</v>
      </c>
      <c r="CF320">
        <v>0</v>
      </c>
      <c r="CG320">
        <v>1</v>
      </c>
      <c r="CH320">
        <v>1</v>
      </c>
      <c r="CI320">
        <v>0</v>
      </c>
      <c r="CJ320">
        <v>0</v>
      </c>
      <c r="CK320">
        <v>1</v>
      </c>
      <c r="CL320" s="17">
        <v>1</v>
      </c>
      <c r="CM320">
        <v>1.2999999999999999E-2</v>
      </c>
      <c r="CN320">
        <v>3</v>
      </c>
      <c r="CO320">
        <v>1</v>
      </c>
      <c r="CP320">
        <v>0</v>
      </c>
      <c r="CQ320">
        <v>41</v>
      </c>
      <c r="CR320" s="33" t="s">
        <v>85</v>
      </c>
    </row>
    <row r="321" spans="1:96" x14ac:dyDescent="0.25">
      <c r="A321">
        <v>320</v>
      </c>
      <c r="B321">
        <v>21</v>
      </c>
      <c r="C321" s="24" t="s">
        <v>226</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s="17">
        <v>1</v>
      </c>
      <c r="BT321">
        <v>0</v>
      </c>
      <c r="BU321">
        <v>1</v>
      </c>
      <c r="BV321">
        <v>0</v>
      </c>
      <c r="BW321" s="17">
        <v>0</v>
      </c>
      <c r="BX321">
        <v>0</v>
      </c>
      <c r="BY321">
        <v>1</v>
      </c>
      <c r="BZ321" s="17">
        <v>0</v>
      </c>
      <c r="CA321">
        <v>1</v>
      </c>
      <c r="CB321">
        <v>1</v>
      </c>
      <c r="CC321">
        <v>0</v>
      </c>
      <c r="CD321">
        <v>0</v>
      </c>
      <c r="CE321">
        <v>0</v>
      </c>
      <c r="CF321">
        <v>0</v>
      </c>
      <c r="CG321">
        <v>1</v>
      </c>
      <c r="CH321">
        <v>1</v>
      </c>
      <c r="CI321">
        <v>0</v>
      </c>
      <c r="CJ321">
        <v>0</v>
      </c>
      <c r="CK321">
        <v>1</v>
      </c>
      <c r="CL321" s="17">
        <v>1</v>
      </c>
      <c r="CM321">
        <v>1.2999999999999999E-2</v>
      </c>
      <c r="CN321">
        <v>3</v>
      </c>
      <c r="CO321">
        <v>1</v>
      </c>
      <c r="CP321">
        <v>0</v>
      </c>
      <c r="CQ321">
        <v>41</v>
      </c>
      <c r="CR321" s="33" t="s">
        <v>85</v>
      </c>
    </row>
    <row r="322" spans="1:96" s="50" customFormat="1" x14ac:dyDescent="0.25">
      <c r="A322" s="50">
        <v>321</v>
      </c>
      <c r="B322" s="50">
        <v>21</v>
      </c>
      <c r="C322" s="51" t="s">
        <v>226</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64">
        <v>1</v>
      </c>
      <c r="BT322" s="50">
        <v>0</v>
      </c>
      <c r="BU322" s="50">
        <v>1</v>
      </c>
      <c r="BV322" s="50">
        <v>0</v>
      </c>
      <c r="BW322" s="64">
        <v>0</v>
      </c>
      <c r="BX322" s="50">
        <v>0</v>
      </c>
      <c r="BY322" s="50">
        <v>1</v>
      </c>
      <c r="BZ322" s="64">
        <v>0</v>
      </c>
      <c r="CA322" s="50">
        <v>1</v>
      </c>
      <c r="CB322" s="50">
        <v>1</v>
      </c>
      <c r="CC322" s="50">
        <v>0</v>
      </c>
      <c r="CD322" s="50">
        <v>0</v>
      </c>
      <c r="CE322" s="50">
        <v>0</v>
      </c>
      <c r="CF322" s="50">
        <v>0</v>
      </c>
      <c r="CG322" s="50">
        <v>1</v>
      </c>
      <c r="CH322">
        <v>1</v>
      </c>
      <c r="CI322" s="50">
        <v>0</v>
      </c>
      <c r="CJ322" s="50">
        <v>0</v>
      </c>
      <c r="CK322" s="50">
        <v>1</v>
      </c>
      <c r="CL322" s="64">
        <v>1</v>
      </c>
      <c r="CM322">
        <v>1.2999999999999999E-2</v>
      </c>
      <c r="CN322">
        <v>3</v>
      </c>
      <c r="CO322">
        <v>1</v>
      </c>
      <c r="CP322">
        <v>0</v>
      </c>
      <c r="CQ322">
        <v>41</v>
      </c>
      <c r="CR322" s="33" t="s">
        <v>85</v>
      </c>
    </row>
    <row r="323" spans="1:96" x14ac:dyDescent="0.25">
      <c r="A323">
        <v>322</v>
      </c>
      <c r="B323">
        <v>22</v>
      </c>
      <c r="C323" s="24" t="s">
        <v>227</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s="17">
        <v>0</v>
      </c>
      <c r="BT323">
        <v>0</v>
      </c>
      <c r="BU323">
        <v>1</v>
      </c>
      <c r="BV323">
        <v>0</v>
      </c>
      <c r="BW323" s="17">
        <v>0</v>
      </c>
      <c r="BX323">
        <v>0</v>
      </c>
      <c r="BY323">
        <v>0</v>
      </c>
      <c r="BZ323" s="17">
        <v>0</v>
      </c>
      <c r="CA323">
        <v>0</v>
      </c>
      <c r="CB323">
        <v>0</v>
      </c>
      <c r="CC323">
        <v>1</v>
      </c>
      <c r="CD323">
        <v>1</v>
      </c>
      <c r="CE323">
        <v>0</v>
      </c>
      <c r="CF323">
        <v>0</v>
      </c>
      <c r="CG323">
        <v>1</v>
      </c>
      <c r="CH323">
        <v>1</v>
      </c>
      <c r="CI323">
        <v>0</v>
      </c>
      <c r="CJ323">
        <v>0</v>
      </c>
      <c r="CK323">
        <v>0</v>
      </c>
      <c r="CL323" s="17">
        <v>1</v>
      </c>
      <c r="CM323">
        <v>0</v>
      </c>
      <c r="CN323">
        <v>3</v>
      </c>
      <c r="CO323">
        <v>0</v>
      </c>
      <c r="CP323">
        <v>1</v>
      </c>
      <c r="CQ323">
        <v>28</v>
      </c>
      <c r="CR323" s="33" t="s">
        <v>85</v>
      </c>
    </row>
    <row r="324" spans="1:96" x14ac:dyDescent="0.25">
      <c r="A324">
        <v>323</v>
      </c>
      <c r="B324">
        <v>22</v>
      </c>
      <c r="C324" s="24" t="s">
        <v>227</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s="17">
        <v>0</v>
      </c>
      <c r="BT324">
        <v>0</v>
      </c>
      <c r="BU324">
        <v>1</v>
      </c>
      <c r="BV324">
        <v>0</v>
      </c>
      <c r="BW324" s="17">
        <v>0</v>
      </c>
      <c r="BX324">
        <v>0</v>
      </c>
      <c r="BY324">
        <v>0</v>
      </c>
      <c r="BZ324" s="17">
        <v>0</v>
      </c>
      <c r="CA324">
        <v>0</v>
      </c>
      <c r="CB324">
        <v>0</v>
      </c>
      <c r="CC324">
        <v>1</v>
      </c>
      <c r="CD324">
        <v>1</v>
      </c>
      <c r="CE324">
        <v>0</v>
      </c>
      <c r="CF324">
        <v>0</v>
      </c>
      <c r="CG324">
        <v>1</v>
      </c>
      <c r="CH324">
        <v>1</v>
      </c>
      <c r="CI324">
        <v>0</v>
      </c>
      <c r="CJ324">
        <v>0</v>
      </c>
      <c r="CK324">
        <v>0</v>
      </c>
      <c r="CL324" s="17">
        <v>1</v>
      </c>
      <c r="CM324">
        <v>0</v>
      </c>
      <c r="CN324">
        <v>3</v>
      </c>
      <c r="CO324">
        <v>0</v>
      </c>
      <c r="CP324">
        <v>1</v>
      </c>
      <c r="CQ324">
        <v>28</v>
      </c>
      <c r="CR324" s="33" t="s">
        <v>85</v>
      </c>
    </row>
    <row r="325" spans="1:96" x14ac:dyDescent="0.25">
      <c r="A325">
        <v>324</v>
      </c>
      <c r="B325">
        <v>22</v>
      </c>
      <c r="C325" s="24" t="s">
        <v>227</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s="17">
        <v>0</v>
      </c>
      <c r="BT325">
        <v>0</v>
      </c>
      <c r="BU325">
        <v>1</v>
      </c>
      <c r="BV325">
        <v>0</v>
      </c>
      <c r="BW325" s="17">
        <v>0</v>
      </c>
      <c r="BX325">
        <v>0</v>
      </c>
      <c r="BY325">
        <v>0</v>
      </c>
      <c r="BZ325" s="17">
        <v>0</v>
      </c>
      <c r="CA325">
        <v>0</v>
      </c>
      <c r="CB325">
        <v>0</v>
      </c>
      <c r="CC325">
        <v>1</v>
      </c>
      <c r="CD325">
        <v>1</v>
      </c>
      <c r="CE325">
        <v>0</v>
      </c>
      <c r="CF325">
        <v>0</v>
      </c>
      <c r="CG325">
        <v>1</v>
      </c>
      <c r="CH325">
        <v>1</v>
      </c>
      <c r="CI325">
        <v>0</v>
      </c>
      <c r="CJ325">
        <v>0</v>
      </c>
      <c r="CK325">
        <v>0</v>
      </c>
      <c r="CL325" s="17">
        <v>1</v>
      </c>
      <c r="CM325">
        <v>0</v>
      </c>
      <c r="CN325">
        <v>3</v>
      </c>
      <c r="CO325">
        <v>0</v>
      </c>
      <c r="CP325">
        <v>1</v>
      </c>
      <c r="CQ325">
        <v>28</v>
      </c>
      <c r="CR325" s="33" t="s">
        <v>85</v>
      </c>
    </row>
    <row r="326" spans="1:96" x14ac:dyDescent="0.25">
      <c r="A326">
        <v>325</v>
      </c>
      <c r="B326">
        <v>22</v>
      </c>
      <c r="C326" s="24" t="s">
        <v>227</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s="17">
        <v>0</v>
      </c>
      <c r="BT326">
        <v>0</v>
      </c>
      <c r="BU326">
        <v>1</v>
      </c>
      <c r="BV326">
        <v>0</v>
      </c>
      <c r="BW326" s="17">
        <v>0</v>
      </c>
      <c r="BX326">
        <v>0</v>
      </c>
      <c r="BY326">
        <v>0</v>
      </c>
      <c r="BZ326" s="17">
        <v>0</v>
      </c>
      <c r="CA326">
        <v>0</v>
      </c>
      <c r="CB326">
        <v>0</v>
      </c>
      <c r="CC326">
        <v>1</v>
      </c>
      <c r="CD326">
        <v>1</v>
      </c>
      <c r="CE326">
        <v>0</v>
      </c>
      <c r="CF326">
        <v>0</v>
      </c>
      <c r="CG326">
        <v>1</v>
      </c>
      <c r="CH326">
        <v>1</v>
      </c>
      <c r="CI326">
        <v>0</v>
      </c>
      <c r="CJ326">
        <v>0</v>
      </c>
      <c r="CK326">
        <v>0</v>
      </c>
      <c r="CL326" s="17">
        <v>1</v>
      </c>
      <c r="CM326">
        <v>0</v>
      </c>
      <c r="CN326">
        <v>3</v>
      </c>
      <c r="CO326">
        <v>0</v>
      </c>
      <c r="CP326">
        <v>1</v>
      </c>
      <c r="CQ326">
        <v>28</v>
      </c>
      <c r="CR326" s="33" t="s">
        <v>85</v>
      </c>
    </row>
    <row r="327" spans="1:96" x14ac:dyDescent="0.25">
      <c r="A327">
        <v>326</v>
      </c>
      <c r="B327">
        <v>22</v>
      </c>
      <c r="C327" s="24" t="s">
        <v>227</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s="17">
        <v>0</v>
      </c>
      <c r="BT327">
        <v>0</v>
      </c>
      <c r="BU327">
        <v>1</v>
      </c>
      <c r="BV327">
        <v>0</v>
      </c>
      <c r="BW327" s="17">
        <v>0</v>
      </c>
      <c r="BX327">
        <v>0</v>
      </c>
      <c r="BY327">
        <v>0</v>
      </c>
      <c r="BZ327" s="17">
        <v>0</v>
      </c>
      <c r="CA327">
        <v>0</v>
      </c>
      <c r="CB327">
        <v>0</v>
      </c>
      <c r="CC327">
        <v>1</v>
      </c>
      <c r="CD327">
        <v>1</v>
      </c>
      <c r="CE327">
        <v>0</v>
      </c>
      <c r="CF327">
        <v>0</v>
      </c>
      <c r="CG327">
        <v>1</v>
      </c>
      <c r="CH327">
        <v>1</v>
      </c>
      <c r="CI327">
        <v>0</v>
      </c>
      <c r="CJ327">
        <v>1</v>
      </c>
      <c r="CK327">
        <v>0</v>
      </c>
      <c r="CL327" s="17">
        <v>1</v>
      </c>
      <c r="CM327">
        <v>0</v>
      </c>
      <c r="CN327">
        <v>3</v>
      </c>
      <c r="CO327">
        <v>0</v>
      </c>
      <c r="CP327">
        <v>1</v>
      </c>
      <c r="CQ327">
        <v>28</v>
      </c>
      <c r="CR327" s="33" t="s">
        <v>85</v>
      </c>
    </row>
    <row r="328" spans="1:96" x14ac:dyDescent="0.25">
      <c r="A328">
        <v>327</v>
      </c>
      <c r="B328">
        <v>22</v>
      </c>
      <c r="C328" s="24" t="s">
        <v>227</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1</v>
      </c>
      <c r="BR328">
        <v>0</v>
      </c>
      <c r="BS328" s="17">
        <v>0</v>
      </c>
      <c r="BT328">
        <v>0</v>
      </c>
      <c r="BU328">
        <v>1</v>
      </c>
      <c r="BV328">
        <v>0</v>
      </c>
      <c r="BW328" s="17">
        <v>0</v>
      </c>
      <c r="BX328">
        <v>0</v>
      </c>
      <c r="BY328">
        <v>0</v>
      </c>
      <c r="BZ328" s="17">
        <v>0</v>
      </c>
      <c r="CA328">
        <v>0</v>
      </c>
      <c r="CB328">
        <v>0</v>
      </c>
      <c r="CC328">
        <v>1</v>
      </c>
      <c r="CD328">
        <v>1</v>
      </c>
      <c r="CE328">
        <v>0</v>
      </c>
      <c r="CF328">
        <v>0</v>
      </c>
      <c r="CG328">
        <v>1</v>
      </c>
      <c r="CH328">
        <v>1</v>
      </c>
      <c r="CI328">
        <v>0</v>
      </c>
      <c r="CJ328">
        <v>1</v>
      </c>
      <c r="CK328">
        <v>0</v>
      </c>
      <c r="CL328" s="17">
        <v>1</v>
      </c>
      <c r="CM328">
        <v>0</v>
      </c>
      <c r="CN328">
        <v>3</v>
      </c>
      <c r="CO328">
        <v>0</v>
      </c>
      <c r="CP328">
        <v>1</v>
      </c>
      <c r="CQ328">
        <v>28</v>
      </c>
      <c r="CR328" s="33" t="s">
        <v>85</v>
      </c>
    </row>
    <row r="329" spans="1:96" x14ac:dyDescent="0.25">
      <c r="A329">
        <v>328</v>
      </c>
      <c r="B329">
        <v>22</v>
      </c>
      <c r="C329" s="24" t="s">
        <v>227</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s="17">
        <v>0</v>
      </c>
      <c r="BT329">
        <v>0</v>
      </c>
      <c r="BU329">
        <v>1</v>
      </c>
      <c r="BV329">
        <v>0</v>
      </c>
      <c r="BW329" s="17">
        <v>0</v>
      </c>
      <c r="BX329">
        <v>0</v>
      </c>
      <c r="BY329">
        <v>0</v>
      </c>
      <c r="BZ329" s="17">
        <v>0</v>
      </c>
      <c r="CA329">
        <v>0</v>
      </c>
      <c r="CB329">
        <v>0</v>
      </c>
      <c r="CC329">
        <v>1</v>
      </c>
      <c r="CD329">
        <v>1</v>
      </c>
      <c r="CE329">
        <v>0</v>
      </c>
      <c r="CF329">
        <v>0</v>
      </c>
      <c r="CG329">
        <v>1</v>
      </c>
      <c r="CH329">
        <v>1</v>
      </c>
      <c r="CI329">
        <v>0</v>
      </c>
      <c r="CJ329">
        <v>1</v>
      </c>
      <c r="CK329">
        <v>0</v>
      </c>
      <c r="CL329" s="17">
        <v>1</v>
      </c>
      <c r="CM329">
        <v>0</v>
      </c>
      <c r="CN329">
        <v>3</v>
      </c>
      <c r="CO329">
        <v>0</v>
      </c>
      <c r="CP329">
        <v>1</v>
      </c>
      <c r="CQ329">
        <v>28</v>
      </c>
      <c r="CR329" s="33" t="s">
        <v>85</v>
      </c>
    </row>
    <row r="330" spans="1:96" x14ac:dyDescent="0.25">
      <c r="A330">
        <v>329</v>
      </c>
      <c r="B330">
        <v>22</v>
      </c>
      <c r="C330" s="24" t="s">
        <v>227</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1</v>
      </c>
      <c r="BR330">
        <v>0</v>
      </c>
      <c r="BS330" s="17">
        <v>0</v>
      </c>
      <c r="BT330">
        <v>0</v>
      </c>
      <c r="BU330">
        <v>1</v>
      </c>
      <c r="BV330">
        <v>0</v>
      </c>
      <c r="BW330" s="17">
        <v>0</v>
      </c>
      <c r="BX330">
        <v>0</v>
      </c>
      <c r="BY330">
        <v>0</v>
      </c>
      <c r="BZ330" s="17">
        <v>0</v>
      </c>
      <c r="CA330">
        <v>0</v>
      </c>
      <c r="CB330">
        <v>0</v>
      </c>
      <c r="CC330">
        <v>1</v>
      </c>
      <c r="CD330">
        <v>1</v>
      </c>
      <c r="CE330">
        <v>0</v>
      </c>
      <c r="CF330">
        <v>0</v>
      </c>
      <c r="CG330">
        <v>1</v>
      </c>
      <c r="CH330">
        <v>1</v>
      </c>
      <c r="CI330">
        <v>0</v>
      </c>
      <c r="CJ330">
        <v>1</v>
      </c>
      <c r="CK330">
        <v>0</v>
      </c>
      <c r="CL330" s="17">
        <v>1</v>
      </c>
      <c r="CM330">
        <v>0</v>
      </c>
      <c r="CN330">
        <v>3</v>
      </c>
      <c r="CO330">
        <v>0</v>
      </c>
      <c r="CP330">
        <v>1</v>
      </c>
      <c r="CQ330">
        <v>28</v>
      </c>
      <c r="CR330" s="33" t="s">
        <v>85</v>
      </c>
    </row>
    <row r="331" spans="1:96" x14ac:dyDescent="0.25">
      <c r="A331">
        <v>330</v>
      </c>
      <c r="B331">
        <v>22</v>
      </c>
      <c r="C331" s="24" t="s">
        <v>227</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s="17">
        <v>0</v>
      </c>
      <c r="BT331">
        <v>0</v>
      </c>
      <c r="BU331">
        <v>1</v>
      </c>
      <c r="BV331">
        <v>0</v>
      </c>
      <c r="BW331" s="17">
        <v>0</v>
      </c>
      <c r="BX331">
        <v>0</v>
      </c>
      <c r="BY331">
        <v>0</v>
      </c>
      <c r="BZ331" s="17">
        <v>0</v>
      </c>
      <c r="CA331">
        <v>0</v>
      </c>
      <c r="CB331">
        <v>0</v>
      </c>
      <c r="CC331">
        <v>1</v>
      </c>
      <c r="CD331">
        <v>1</v>
      </c>
      <c r="CE331">
        <v>0</v>
      </c>
      <c r="CF331">
        <v>0</v>
      </c>
      <c r="CG331">
        <v>1</v>
      </c>
      <c r="CH331">
        <v>1</v>
      </c>
      <c r="CI331">
        <v>0</v>
      </c>
      <c r="CJ331">
        <v>1</v>
      </c>
      <c r="CK331">
        <v>0</v>
      </c>
      <c r="CL331" s="17">
        <v>1</v>
      </c>
      <c r="CM331">
        <v>0</v>
      </c>
      <c r="CN331">
        <v>3</v>
      </c>
      <c r="CO331">
        <v>0</v>
      </c>
      <c r="CP331">
        <v>1</v>
      </c>
      <c r="CQ331">
        <v>28</v>
      </c>
      <c r="CR331" s="33" t="s">
        <v>85</v>
      </c>
    </row>
    <row r="332" spans="1:96" x14ac:dyDescent="0.25">
      <c r="A332">
        <v>331</v>
      </c>
      <c r="B332">
        <v>22</v>
      </c>
      <c r="C332" s="24" t="s">
        <v>227</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1</v>
      </c>
      <c r="BR332">
        <v>0</v>
      </c>
      <c r="BS332" s="17">
        <v>0</v>
      </c>
      <c r="BT332">
        <v>0</v>
      </c>
      <c r="BU332">
        <v>1</v>
      </c>
      <c r="BV332">
        <v>0</v>
      </c>
      <c r="BW332" s="17">
        <v>0</v>
      </c>
      <c r="BX332">
        <v>0</v>
      </c>
      <c r="BY332">
        <v>0</v>
      </c>
      <c r="BZ332" s="17">
        <v>0</v>
      </c>
      <c r="CA332">
        <v>0</v>
      </c>
      <c r="CB332">
        <v>0</v>
      </c>
      <c r="CC332">
        <v>1</v>
      </c>
      <c r="CD332">
        <v>1</v>
      </c>
      <c r="CE332">
        <v>0</v>
      </c>
      <c r="CF332">
        <v>0</v>
      </c>
      <c r="CG332">
        <v>1</v>
      </c>
      <c r="CH332">
        <v>1</v>
      </c>
      <c r="CI332">
        <v>0</v>
      </c>
      <c r="CJ332">
        <v>1</v>
      </c>
      <c r="CK332">
        <v>0</v>
      </c>
      <c r="CL332" s="17">
        <v>1</v>
      </c>
      <c r="CM332">
        <v>0</v>
      </c>
      <c r="CN332">
        <v>3</v>
      </c>
      <c r="CO332">
        <v>0</v>
      </c>
      <c r="CP332">
        <v>1</v>
      </c>
      <c r="CQ332">
        <v>28</v>
      </c>
      <c r="CR332" s="33" t="s">
        <v>85</v>
      </c>
    </row>
    <row r="333" spans="1:96" x14ac:dyDescent="0.25">
      <c r="A333">
        <v>332</v>
      </c>
      <c r="B333">
        <v>22</v>
      </c>
      <c r="C333" s="24" t="s">
        <v>227</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s="17">
        <v>0</v>
      </c>
      <c r="BT333">
        <v>0</v>
      </c>
      <c r="BU333">
        <v>1</v>
      </c>
      <c r="BV333">
        <v>0</v>
      </c>
      <c r="BW333" s="17">
        <v>0</v>
      </c>
      <c r="BX333">
        <v>0</v>
      </c>
      <c r="BY333">
        <v>0</v>
      </c>
      <c r="BZ333" s="17">
        <v>0</v>
      </c>
      <c r="CA333">
        <v>0</v>
      </c>
      <c r="CB333">
        <v>0</v>
      </c>
      <c r="CC333">
        <v>1</v>
      </c>
      <c r="CD333">
        <v>1</v>
      </c>
      <c r="CE333">
        <v>0</v>
      </c>
      <c r="CF333">
        <v>0</v>
      </c>
      <c r="CG333">
        <v>1</v>
      </c>
      <c r="CH333">
        <v>1</v>
      </c>
      <c r="CI333">
        <v>0</v>
      </c>
      <c r="CJ333">
        <v>1</v>
      </c>
      <c r="CK333">
        <v>0</v>
      </c>
      <c r="CL333" s="17">
        <v>1</v>
      </c>
      <c r="CM333">
        <v>0</v>
      </c>
      <c r="CN333">
        <v>3</v>
      </c>
      <c r="CO333">
        <v>0</v>
      </c>
      <c r="CP333">
        <v>1</v>
      </c>
      <c r="CQ333">
        <v>28</v>
      </c>
      <c r="CR333" s="33" t="s">
        <v>85</v>
      </c>
    </row>
    <row r="334" spans="1:96" x14ac:dyDescent="0.25">
      <c r="A334">
        <v>333</v>
      </c>
      <c r="B334">
        <v>22</v>
      </c>
      <c r="C334" s="24" t="s">
        <v>227</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1</v>
      </c>
      <c r="BR334">
        <v>0</v>
      </c>
      <c r="BS334" s="17">
        <v>0</v>
      </c>
      <c r="BT334">
        <v>0</v>
      </c>
      <c r="BU334">
        <v>1</v>
      </c>
      <c r="BV334">
        <v>0</v>
      </c>
      <c r="BW334" s="17">
        <v>0</v>
      </c>
      <c r="BX334">
        <v>0</v>
      </c>
      <c r="BY334">
        <v>0</v>
      </c>
      <c r="BZ334" s="17">
        <v>0</v>
      </c>
      <c r="CA334">
        <v>0</v>
      </c>
      <c r="CB334">
        <v>0</v>
      </c>
      <c r="CC334">
        <v>1</v>
      </c>
      <c r="CD334">
        <v>1</v>
      </c>
      <c r="CE334">
        <v>0</v>
      </c>
      <c r="CF334">
        <v>0</v>
      </c>
      <c r="CG334">
        <v>1</v>
      </c>
      <c r="CH334">
        <v>1</v>
      </c>
      <c r="CI334">
        <v>0</v>
      </c>
      <c r="CJ334">
        <v>1</v>
      </c>
      <c r="CK334">
        <v>0</v>
      </c>
      <c r="CL334" s="17">
        <v>1</v>
      </c>
      <c r="CM334">
        <v>0</v>
      </c>
      <c r="CN334">
        <v>3</v>
      </c>
      <c r="CO334">
        <v>0</v>
      </c>
      <c r="CP334">
        <v>1</v>
      </c>
      <c r="CQ334">
        <v>28</v>
      </c>
      <c r="CR334" s="33" t="s">
        <v>85</v>
      </c>
    </row>
    <row r="335" spans="1:96" x14ac:dyDescent="0.25">
      <c r="A335">
        <v>334</v>
      </c>
      <c r="B335">
        <v>22</v>
      </c>
      <c r="C335" s="24" t="s">
        <v>227</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s="17">
        <v>0</v>
      </c>
      <c r="BT335">
        <v>0</v>
      </c>
      <c r="BU335">
        <v>1</v>
      </c>
      <c r="BV335">
        <v>0</v>
      </c>
      <c r="BW335" s="17">
        <v>0</v>
      </c>
      <c r="BX335">
        <v>0</v>
      </c>
      <c r="BY335">
        <v>0</v>
      </c>
      <c r="BZ335" s="17">
        <v>0</v>
      </c>
      <c r="CA335">
        <v>0</v>
      </c>
      <c r="CB335">
        <v>0</v>
      </c>
      <c r="CC335">
        <v>1</v>
      </c>
      <c r="CD335">
        <v>1</v>
      </c>
      <c r="CE335">
        <v>0</v>
      </c>
      <c r="CF335">
        <v>0</v>
      </c>
      <c r="CG335">
        <v>1</v>
      </c>
      <c r="CH335">
        <v>1</v>
      </c>
      <c r="CI335">
        <v>0</v>
      </c>
      <c r="CJ335">
        <v>1</v>
      </c>
      <c r="CK335">
        <v>0</v>
      </c>
      <c r="CL335" s="17">
        <v>1</v>
      </c>
      <c r="CM335">
        <v>0</v>
      </c>
      <c r="CN335">
        <v>3</v>
      </c>
      <c r="CO335">
        <v>0</v>
      </c>
      <c r="CP335">
        <v>1</v>
      </c>
      <c r="CQ335">
        <v>28</v>
      </c>
      <c r="CR335" s="33" t="s">
        <v>85</v>
      </c>
    </row>
    <row r="336" spans="1:96" x14ac:dyDescent="0.25">
      <c r="A336">
        <v>335</v>
      </c>
      <c r="B336">
        <v>22</v>
      </c>
      <c r="C336" s="24" t="s">
        <v>227</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1</v>
      </c>
      <c r="BR336">
        <v>0</v>
      </c>
      <c r="BS336" s="17">
        <v>0</v>
      </c>
      <c r="BT336">
        <v>0</v>
      </c>
      <c r="BU336">
        <v>1</v>
      </c>
      <c r="BV336">
        <v>0</v>
      </c>
      <c r="BW336" s="17">
        <v>0</v>
      </c>
      <c r="BX336">
        <v>0</v>
      </c>
      <c r="BY336">
        <v>0</v>
      </c>
      <c r="BZ336" s="17">
        <v>0</v>
      </c>
      <c r="CA336">
        <v>0</v>
      </c>
      <c r="CB336">
        <v>0</v>
      </c>
      <c r="CC336">
        <v>1</v>
      </c>
      <c r="CD336">
        <v>1</v>
      </c>
      <c r="CE336">
        <v>0</v>
      </c>
      <c r="CF336">
        <v>0</v>
      </c>
      <c r="CG336">
        <v>1</v>
      </c>
      <c r="CH336">
        <v>1</v>
      </c>
      <c r="CI336">
        <v>0</v>
      </c>
      <c r="CJ336">
        <v>1</v>
      </c>
      <c r="CK336">
        <v>0</v>
      </c>
      <c r="CL336" s="17">
        <v>1</v>
      </c>
      <c r="CM336">
        <v>0</v>
      </c>
      <c r="CN336">
        <v>3</v>
      </c>
      <c r="CO336">
        <v>0</v>
      </c>
      <c r="CP336">
        <v>1</v>
      </c>
      <c r="CQ336">
        <v>28</v>
      </c>
      <c r="CR336" s="33" t="s">
        <v>85</v>
      </c>
    </row>
    <row r="337" spans="1:96" x14ac:dyDescent="0.25">
      <c r="A337">
        <v>336</v>
      </c>
      <c r="B337">
        <v>22</v>
      </c>
      <c r="C337" s="24" t="s">
        <v>227</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s="17">
        <v>0</v>
      </c>
      <c r="BT337">
        <v>0</v>
      </c>
      <c r="BU337">
        <v>1</v>
      </c>
      <c r="BV337">
        <v>0</v>
      </c>
      <c r="BW337" s="17">
        <v>0</v>
      </c>
      <c r="BX337">
        <v>0</v>
      </c>
      <c r="BY337">
        <v>0</v>
      </c>
      <c r="BZ337" s="17">
        <v>0</v>
      </c>
      <c r="CA337">
        <v>0</v>
      </c>
      <c r="CB337">
        <v>0</v>
      </c>
      <c r="CC337">
        <v>1</v>
      </c>
      <c r="CD337">
        <v>1</v>
      </c>
      <c r="CE337">
        <v>0</v>
      </c>
      <c r="CF337">
        <v>0</v>
      </c>
      <c r="CG337">
        <v>1</v>
      </c>
      <c r="CH337">
        <v>1</v>
      </c>
      <c r="CI337">
        <v>0</v>
      </c>
      <c r="CJ337">
        <v>1</v>
      </c>
      <c r="CK337">
        <v>0</v>
      </c>
      <c r="CL337" s="17">
        <v>1</v>
      </c>
      <c r="CM337">
        <v>0</v>
      </c>
      <c r="CN337">
        <v>3</v>
      </c>
      <c r="CO337">
        <v>0</v>
      </c>
      <c r="CP337">
        <v>1</v>
      </c>
      <c r="CQ337">
        <v>28</v>
      </c>
      <c r="CR337" s="33" t="s">
        <v>85</v>
      </c>
    </row>
    <row r="338" spans="1:96" x14ac:dyDescent="0.25">
      <c r="A338">
        <v>337</v>
      </c>
      <c r="B338">
        <v>22</v>
      </c>
      <c r="C338" s="24" t="s">
        <v>227</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1</v>
      </c>
      <c r="BR338">
        <v>0</v>
      </c>
      <c r="BS338" s="17">
        <v>0</v>
      </c>
      <c r="BT338">
        <v>0</v>
      </c>
      <c r="BU338">
        <v>1</v>
      </c>
      <c r="BV338">
        <v>0</v>
      </c>
      <c r="BW338" s="17">
        <v>0</v>
      </c>
      <c r="BX338">
        <v>0</v>
      </c>
      <c r="BY338">
        <v>0</v>
      </c>
      <c r="BZ338" s="17">
        <v>0</v>
      </c>
      <c r="CA338">
        <v>0</v>
      </c>
      <c r="CB338">
        <v>0</v>
      </c>
      <c r="CC338">
        <v>1</v>
      </c>
      <c r="CD338">
        <v>1</v>
      </c>
      <c r="CE338">
        <v>0</v>
      </c>
      <c r="CF338">
        <v>0</v>
      </c>
      <c r="CG338">
        <v>1</v>
      </c>
      <c r="CH338">
        <v>1</v>
      </c>
      <c r="CI338">
        <v>0</v>
      </c>
      <c r="CJ338">
        <v>1</v>
      </c>
      <c r="CK338">
        <v>0</v>
      </c>
      <c r="CL338" s="17">
        <v>1</v>
      </c>
      <c r="CM338">
        <v>0</v>
      </c>
      <c r="CN338">
        <v>3</v>
      </c>
      <c r="CO338">
        <v>0</v>
      </c>
      <c r="CP338">
        <v>1</v>
      </c>
      <c r="CQ338">
        <v>28</v>
      </c>
      <c r="CR338" s="33" t="s">
        <v>85</v>
      </c>
    </row>
    <row r="339" spans="1:96" x14ac:dyDescent="0.25">
      <c r="A339">
        <v>338</v>
      </c>
      <c r="B339">
        <v>22</v>
      </c>
      <c r="C339" s="24" t="s">
        <v>227</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s="17">
        <v>0</v>
      </c>
      <c r="BT339">
        <v>0</v>
      </c>
      <c r="BU339">
        <v>1</v>
      </c>
      <c r="BV339">
        <v>0</v>
      </c>
      <c r="BW339" s="17">
        <v>0</v>
      </c>
      <c r="BX339">
        <v>0</v>
      </c>
      <c r="BY339">
        <v>0</v>
      </c>
      <c r="BZ339" s="17">
        <v>0</v>
      </c>
      <c r="CA339">
        <v>0</v>
      </c>
      <c r="CB339">
        <v>0</v>
      </c>
      <c r="CC339">
        <v>1</v>
      </c>
      <c r="CD339">
        <v>1</v>
      </c>
      <c r="CE339">
        <v>0</v>
      </c>
      <c r="CF339">
        <v>0</v>
      </c>
      <c r="CG339">
        <v>1</v>
      </c>
      <c r="CH339">
        <v>1</v>
      </c>
      <c r="CI339">
        <v>0</v>
      </c>
      <c r="CJ339">
        <v>1</v>
      </c>
      <c r="CK339">
        <v>0</v>
      </c>
      <c r="CL339" s="17">
        <v>1</v>
      </c>
      <c r="CM339">
        <v>0</v>
      </c>
      <c r="CN339">
        <v>3</v>
      </c>
      <c r="CO339">
        <v>0</v>
      </c>
      <c r="CP339">
        <v>1</v>
      </c>
      <c r="CQ339">
        <v>28</v>
      </c>
      <c r="CR339" s="33" t="s">
        <v>85</v>
      </c>
    </row>
    <row r="340" spans="1:96" x14ac:dyDescent="0.25">
      <c r="A340">
        <v>339</v>
      </c>
      <c r="B340">
        <v>22</v>
      </c>
      <c r="C340" s="24" t="s">
        <v>227</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1</v>
      </c>
      <c r="BR340">
        <v>0</v>
      </c>
      <c r="BS340" s="17">
        <v>0</v>
      </c>
      <c r="BT340">
        <v>0</v>
      </c>
      <c r="BU340">
        <v>1</v>
      </c>
      <c r="BV340">
        <v>0</v>
      </c>
      <c r="BW340" s="17">
        <v>0</v>
      </c>
      <c r="BX340">
        <v>0</v>
      </c>
      <c r="BY340">
        <v>0</v>
      </c>
      <c r="BZ340" s="17">
        <v>0</v>
      </c>
      <c r="CA340">
        <v>0</v>
      </c>
      <c r="CB340">
        <v>0</v>
      </c>
      <c r="CC340">
        <v>1</v>
      </c>
      <c r="CD340">
        <v>1</v>
      </c>
      <c r="CE340">
        <v>0</v>
      </c>
      <c r="CF340">
        <v>0</v>
      </c>
      <c r="CG340">
        <v>1</v>
      </c>
      <c r="CH340">
        <v>1</v>
      </c>
      <c r="CI340">
        <v>0</v>
      </c>
      <c r="CJ340">
        <v>1</v>
      </c>
      <c r="CK340">
        <v>0</v>
      </c>
      <c r="CL340" s="17">
        <v>1</v>
      </c>
      <c r="CM340">
        <v>0</v>
      </c>
      <c r="CN340">
        <v>3</v>
      </c>
      <c r="CO340">
        <v>0</v>
      </c>
      <c r="CP340">
        <v>1</v>
      </c>
      <c r="CQ340">
        <v>28</v>
      </c>
      <c r="CR340" s="33" t="s">
        <v>85</v>
      </c>
    </row>
    <row r="341" spans="1:96" x14ac:dyDescent="0.25">
      <c r="A341">
        <v>340</v>
      </c>
      <c r="B341">
        <v>22</v>
      </c>
      <c r="C341" s="24" t="s">
        <v>227</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s="17">
        <v>0</v>
      </c>
      <c r="BT341">
        <v>0</v>
      </c>
      <c r="BU341">
        <v>1</v>
      </c>
      <c r="BV341">
        <v>0</v>
      </c>
      <c r="BW341" s="17">
        <v>0</v>
      </c>
      <c r="BX341">
        <v>0</v>
      </c>
      <c r="BY341">
        <v>0</v>
      </c>
      <c r="BZ341" s="17">
        <v>0</v>
      </c>
      <c r="CA341">
        <v>0</v>
      </c>
      <c r="CB341">
        <v>0</v>
      </c>
      <c r="CC341">
        <v>1</v>
      </c>
      <c r="CD341">
        <v>1</v>
      </c>
      <c r="CE341">
        <v>0</v>
      </c>
      <c r="CF341">
        <v>0</v>
      </c>
      <c r="CG341">
        <v>1</v>
      </c>
      <c r="CH341">
        <v>1</v>
      </c>
      <c r="CI341">
        <v>0</v>
      </c>
      <c r="CJ341">
        <v>1</v>
      </c>
      <c r="CK341">
        <v>0</v>
      </c>
      <c r="CL341" s="17">
        <v>1</v>
      </c>
      <c r="CM341">
        <v>0</v>
      </c>
      <c r="CN341">
        <v>3</v>
      </c>
      <c r="CO341">
        <v>0</v>
      </c>
      <c r="CP341">
        <v>1</v>
      </c>
      <c r="CQ341">
        <v>28</v>
      </c>
      <c r="CR341" s="33" t="s">
        <v>85</v>
      </c>
    </row>
    <row r="342" spans="1:96" x14ac:dyDescent="0.25">
      <c r="A342">
        <v>341</v>
      </c>
      <c r="B342">
        <v>22</v>
      </c>
      <c r="C342" s="24" t="s">
        <v>227</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1</v>
      </c>
      <c r="BR342">
        <v>0</v>
      </c>
      <c r="BS342" s="17">
        <v>0</v>
      </c>
      <c r="BT342">
        <v>0</v>
      </c>
      <c r="BU342">
        <v>1</v>
      </c>
      <c r="BV342">
        <v>0</v>
      </c>
      <c r="BW342" s="17">
        <v>0</v>
      </c>
      <c r="BX342">
        <v>0</v>
      </c>
      <c r="BY342">
        <v>0</v>
      </c>
      <c r="BZ342" s="17">
        <v>0</v>
      </c>
      <c r="CA342">
        <v>0</v>
      </c>
      <c r="CB342">
        <v>0</v>
      </c>
      <c r="CC342">
        <v>1</v>
      </c>
      <c r="CD342">
        <v>1</v>
      </c>
      <c r="CE342">
        <v>0</v>
      </c>
      <c r="CF342">
        <v>0</v>
      </c>
      <c r="CG342">
        <v>1</v>
      </c>
      <c r="CH342">
        <v>1</v>
      </c>
      <c r="CI342">
        <v>0</v>
      </c>
      <c r="CJ342">
        <v>1</v>
      </c>
      <c r="CK342">
        <v>0</v>
      </c>
      <c r="CL342" s="17">
        <v>1</v>
      </c>
      <c r="CM342">
        <v>0</v>
      </c>
      <c r="CN342">
        <v>3</v>
      </c>
      <c r="CO342">
        <v>0</v>
      </c>
      <c r="CP342">
        <v>1</v>
      </c>
      <c r="CQ342">
        <v>28</v>
      </c>
      <c r="CR342" s="33" t="s">
        <v>85</v>
      </c>
    </row>
    <row r="343" spans="1:96" x14ac:dyDescent="0.25">
      <c r="A343">
        <v>342</v>
      </c>
      <c r="B343">
        <v>22</v>
      </c>
      <c r="C343" s="24" t="s">
        <v>227</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1</v>
      </c>
      <c r="BP343">
        <v>0</v>
      </c>
      <c r="BQ343">
        <v>0</v>
      </c>
      <c r="BR343">
        <v>0</v>
      </c>
      <c r="BS343" s="17">
        <v>0</v>
      </c>
      <c r="BT343">
        <v>0</v>
      </c>
      <c r="BU343">
        <v>1</v>
      </c>
      <c r="BV343">
        <v>0</v>
      </c>
      <c r="BW343" s="17">
        <v>0</v>
      </c>
      <c r="BX343">
        <v>0</v>
      </c>
      <c r="BY343">
        <v>0</v>
      </c>
      <c r="BZ343" s="17">
        <v>0</v>
      </c>
      <c r="CA343">
        <v>0</v>
      </c>
      <c r="CB343">
        <v>0</v>
      </c>
      <c r="CC343">
        <v>1</v>
      </c>
      <c r="CD343">
        <v>1</v>
      </c>
      <c r="CE343">
        <v>0</v>
      </c>
      <c r="CF343">
        <v>0</v>
      </c>
      <c r="CG343">
        <v>1</v>
      </c>
      <c r="CH343">
        <v>1</v>
      </c>
      <c r="CI343">
        <v>0</v>
      </c>
      <c r="CJ343">
        <v>1</v>
      </c>
      <c r="CK343">
        <v>0</v>
      </c>
      <c r="CL343" s="17">
        <v>1</v>
      </c>
      <c r="CM343">
        <v>0</v>
      </c>
      <c r="CN343">
        <v>3</v>
      </c>
      <c r="CO343">
        <v>0</v>
      </c>
      <c r="CP343">
        <v>1</v>
      </c>
      <c r="CQ343">
        <v>28</v>
      </c>
      <c r="CR343" s="33" t="s">
        <v>85</v>
      </c>
    </row>
    <row r="344" spans="1:96" x14ac:dyDescent="0.25">
      <c r="A344">
        <v>343</v>
      </c>
      <c r="B344">
        <v>22</v>
      </c>
      <c r="C344" s="24" t="s">
        <v>227</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1</v>
      </c>
      <c r="BP344">
        <v>0</v>
      </c>
      <c r="BQ344">
        <v>0</v>
      </c>
      <c r="BR344">
        <v>0</v>
      </c>
      <c r="BS344" s="17">
        <v>0</v>
      </c>
      <c r="BT344">
        <v>0</v>
      </c>
      <c r="BU344">
        <v>1</v>
      </c>
      <c r="BV344">
        <v>0</v>
      </c>
      <c r="BW344" s="17">
        <v>0</v>
      </c>
      <c r="BX344">
        <v>0</v>
      </c>
      <c r="BY344">
        <v>0</v>
      </c>
      <c r="BZ344" s="17">
        <v>0</v>
      </c>
      <c r="CA344">
        <v>0</v>
      </c>
      <c r="CB344">
        <v>0</v>
      </c>
      <c r="CC344">
        <v>1</v>
      </c>
      <c r="CD344">
        <v>1</v>
      </c>
      <c r="CE344">
        <v>0</v>
      </c>
      <c r="CF344">
        <v>0</v>
      </c>
      <c r="CG344">
        <v>1</v>
      </c>
      <c r="CH344">
        <v>1</v>
      </c>
      <c r="CI344">
        <v>0</v>
      </c>
      <c r="CJ344">
        <v>1</v>
      </c>
      <c r="CK344">
        <v>0</v>
      </c>
      <c r="CL344" s="17">
        <v>1</v>
      </c>
      <c r="CM344">
        <v>0</v>
      </c>
      <c r="CN344">
        <v>3</v>
      </c>
      <c r="CO344">
        <v>0</v>
      </c>
      <c r="CP344">
        <v>1</v>
      </c>
      <c r="CQ344">
        <v>28</v>
      </c>
      <c r="CR344" s="33" t="s">
        <v>85</v>
      </c>
    </row>
    <row r="345" spans="1:96" x14ac:dyDescent="0.25">
      <c r="A345">
        <v>344</v>
      </c>
      <c r="B345">
        <v>22</v>
      </c>
      <c r="C345" s="24" t="s">
        <v>227</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1</v>
      </c>
      <c r="BP345">
        <v>0</v>
      </c>
      <c r="BQ345">
        <v>0</v>
      </c>
      <c r="BR345">
        <v>0</v>
      </c>
      <c r="BS345" s="17">
        <v>0</v>
      </c>
      <c r="BT345">
        <v>0</v>
      </c>
      <c r="BU345">
        <v>1</v>
      </c>
      <c r="BV345">
        <v>0</v>
      </c>
      <c r="BW345" s="17">
        <v>0</v>
      </c>
      <c r="BX345">
        <v>0</v>
      </c>
      <c r="BY345">
        <v>0</v>
      </c>
      <c r="BZ345" s="17">
        <v>1</v>
      </c>
      <c r="CA345">
        <v>0</v>
      </c>
      <c r="CB345">
        <v>0</v>
      </c>
      <c r="CC345">
        <v>1</v>
      </c>
      <c r="CD345">
        <v>1</v>
      </c>
      <c r="CE345">
        <v>0</v>
      </c>
      <c r="CF345">
        <v>0</v>
      </c>
      <c r="CG345">
        <v>1</v>
      </c>
      <c r="CH345">
        <v>1</v>
      </c>
      <c r="CI345">
        <v>0</v>
      </c>
      <c r="CJ345">
        <v>1</v>
      </c>
      <c r="CK345">
        <v>0</v>
      </c>
      <c r="CL345" s="17">
        <v>1</v>
      </c>
      <c r="CM345">
        <v>0</v>
      </c>
      <c r="CN345">
        <v>3</v>
      </c>
      <c r="CO345">
        <v>0</v>
      </c>
      <c r="CP345">
        <v>1</v>
      </c>
      <c r="CQ345">
        <v>28</v>
      </c>
      <c r="CR345" s="33" t="s">
        <v>85</v>
      </c>
    </row>
    <row r="346" spans="1:96" s="50" customFormat="1" x14ac:dyDescent="0.25">
      <c r="A346" s="50">
        <v>345</v>
      </c>
      <c r="B346" s="50">
        <v>22</v>
      </c>
      <c r="C346" s="51" t="s">
        <v>227</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1</v>
      </c>
      <c r="BP346" s="50">
        <v>0</v>
      </c>
      <c r="BQ346" s="50">
        <v>0</v>
      </c>
      <c r="BR346" s="50">
        <v>0</v>
      </c>
      <c r="BS346" s="64">
        <v>0</v>
      </c>
      <c r="BT346" s="50">
        <v>0</v>
      </c>
      <c r="BU346" s="50">
        <v>1</v>
      </c>
      <c r="BV346" s="50">
        <v>0</v>
      </c>
      <c r="BW346" s="64">
        <v>0</v>
      </c>
      <c r="BX346" s="50">
        <v>0</v>
      </c>
      <c r="BY346" s="50">
        <v>0</v>
      </c>
      <c r="BZ346" s="64">
        <v>1</v>
      </c>
      <c r="CA346" s="50">
        <v>0</v>
      </c>
      <c r="CB346" s="50">
        <v>0</v>
      </c>
      <c r="CC346" s="50">
        <v>1</v>
      </c>
      <c r="CD346" s="50">
        <v>1</v>
      </c>
      <c r="CE346" s="50">
        <v>0</v>
      </c>
      <c r="CF346" s="50">
        <v>0</v>
      </c>
      <c r="CG346" s="50">
        <v>1</v>
      </c>
      <c r="CH346">
        <v>1</v>
      </c>
      <c r="CI346" s="50">
        <v>0</v>
      </c>
      <c r="CJ346" s="50">
        <v>1</v>
      </c>
      <c r="CK346" s="50">
        <v>0</v>
      </c>
      <c r="CL346" s="64">
        <v>1</v>
      </c>
      <c r="CM346">
        <v>0</v>
      </c>
      <c r="CN346">
        <v>3</v>
      </c>
      <c r="CO346">
        <v>0</v>
      </c>
      <c r="CP346">
        <v>1</v>
      </c>
      <c r="CQ346">
        <v>28</v>
      </c>
      <c r="CR346" s="33" t="s">
        <v>85</v>
      </c>
    </row>
    <row r="347" spans="1:96" x14ac:dyDescent="0.25">
      <c r="A347">
        <v>346</v>
      </c>
      <c r="B347">
        <v>23</v>
      </c>
      <c r="C347" s="24" t="s">
        <v>228</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s="17">
        <v>0</v>
      </c>
      <c r="BT347">
        <v>0</v>
      </c>
      <c r="BU347">
        <v>0</v>
      </c>
      <c r="BV347">
        <v>1</v>
      </c>
      <c r="BW347" s="17">
        <v>0</v>
      </c>
      <c r="BX347">
        <v>0</v>
      </c>
      <c r="BY347">
        <v>0</v>
      </c>
      <c r="BZ347" s="17">
        <v>0</v>
      </c>
      <c r="CA347">
        <v>1</v>
      </c>
      <c r="CB347">
        <v>1</v>
      </c>
      <c r="CC347">
        <v>0</v>
      </c>
      <c r="CD347">
        <v>0</v>
      </c>
      <c r="CE347">
        <v>0</v>
      </c>
      <c r="CF347">
        <v>0</v>
      </c>
      <c r="CG347">
        <v>1</v>
      </c>
      <c r="CH347">
        <v>0</v>
      </c>
      <c r="CI347">
        <v>1</v>
      </c>
      <c r="CJ347">
        <v>0</v>
      </c>
      <c r="CK347">
        <v>1</v>
      </c>
      <c r="CL347" s="17">
        <v>0</v>
      </c>
      <c r="CM347">
        <v>0</v>
      </c>
      <c r="CN347">
        <v>2</v>
      </c>
      <c r="CO347">
        <v>0</v>
      </c>
      <c r="CP347">
        <v>1</v>
      </c>
      <c r="CQ347">
        <v>33</v>
      </c>
      <c r="CR347" s="33" t="s">
        <v>85</v>
      </c>
    </row>
    <row r="348" spans="1:96" x14ac:dyDescent="0.25">
      <c r="A348">
        <v>347</v>
      </c>
      <c r="B348">
        <v>23</v>
      </c>
      <c r="C348" s="24" t="s">
        <v>228</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1</v>
      </c>
      <c r="BQ348">
        <v>0</v>
      </c>
      <c r="BR348">
        <v>0</v>
      </c>
      <c r="BS348" s="17">
        <v>0</v>
      </c>
      <c r="BT348">
        <v>0</v>
      </c>
      <c r="BU348">
        <v>0</v>
      </c>
      <c r="BV348">
        <v>1</v>
      </c>
      <c r="BW348" s="17">
        <v>0</v>
      </c>
      <c r="BX348">
        <v>0</v>
      </c>
      <c r="BY348">
        <v>0</v>
      </c>
      <c r="BZ348" s="17">
        <v>0</v>
      </c>
      <c r="CA348">
        <v>1</v>
      </c>
      <c r="CB348">
        <v>1</v>
      </c>
      <c r="CC348">
        <v>0</v>
      </c>
      <c r="CD348">
        <v>0</v>
      </c>
      <c r="CE348">
        <v>0</v>
      </c>
      <c r="CF348">
        <v>0</v>
      </c>
      <c r="CG348">
        <v>1</v>
      </c>
      <c r="CH348">
        <v>0</v>
      </c>
      <c r="CI348">
        <v>1</v>
      </c>
      <c r="CJ348">
        <v>0</v>
      </c>
      <c r="CK348">
        <v>1</v>
      </c>
      <c r="CL348" s="17">
        <v>0</v>
      </c>
      <c r="CM348">
        <v>0</v>
      </c>
      <c r="CN348">
        <v>2</v>
      </c>
      <c r="CO348">
        <v>0</v>
      </c>
      <c r="CP348">
        <v>1</v>
      </c>
      <c r="CQ348">
        <v>33</v>
      </c>
      <c r="CR348" s="33" t="s">
        <v>85</v>
      </c>
    </row>
    <row r="349" spans="1:96" x14ac:dyDescent="0.25">
      <c r="A349">
        <v>348</v>
      </c>
      <c r="B349">
        <v>23</v>
      </c>
      <c r="C349" s="24" t="s">
        <v>228</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s="17">
        <v>1</v>
      </c>
      <c r="BT349">
        <v>0</v>
      </c>
      <c r="BU349">
        <v>0</v>
      </c>
      <c r="BV349">
        <v>1</v>
      </c>
      <c r="BW349" s="17">
        <v>0</v>
      </c>
      <c r="BX349">
        <v>0</v>
      </c>
      <c r="BY349">
        <v>0</v>
      </c>
      <c r="BZ349" s="17">
        <v>1</v>
      </c>
      <c r="CA349">
        <v>1</v>
      </c>
      <c r="CB349">
        <v>1</v>
      </c>
      <c r="CC349">
        <v>0</v>
      </c>
      <c r="CD349">
        <v>0</v>
      </c>
      <c r="CE349">
        <v>0</v>
      </c>
      <c r="CF349">
        <v>0</v>
      </c>
      <c r="CG349">
        <v>1</v>
      </c>
      <c r="CH349">
        <v>0</v>
      </c>
      <c r="CI349">
        <v>1</v>
      </c>
      <c r="CJ349">
        <v>0</v>
      </c>
      <c r="CK349">
        <v>1</v>
      </c>
      <c r="CL349" s="17">
        <v>0</v>
      </c>
      <c r="CM349">
        <v>0</v>
      </c>
      <c r="CN349">
        <v>2</v>
      </c>
      <c r="CO349">
        <v>0</v>
      </c>
      <c r="CP349">
        <v>1</v>
      </c>
      <c r="CQ349">
        <v>33</v>
      </c>
      <c r="CR349" s="33" t="s">
        <v>85</v>
      </c>
    </row>
    <row r="350" spans="1:96" x14ac:dyDescent="0.25">
      <c r="A350">
        <v>349</v>
      </c>
      <c r="B350">
        <v>23</v>
      </c>
      <c r="C350" s="24" t="s">
        <v>228</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s="17">
        <v>0</v>
      </c>
      <c r="BT350">
        <v>0</v>
      </c>
      <c r="BU350">
        <v>0</v>
      </c>
      <c r="BV350">
        <v>1</v>
      </c>
      <c r="BW350" s="17">
        <v>0</v>
      </c>
      <c r="BX350">
        <v>0</v>
      </c>
      <c r="BY350">
        <v>0</v>
      </c>
      <c r="BZ350" s="17">
        <v>0</v>
      </c>
      <c r="CA350">
        <v>1</v>
      </c>
      <c r="CB350">
        <v>1</v>
      </c>
      <c r="CC350">
        <v>0</v>
      </c>
      <c r="CD350">
        <v>0</v>
      </c>
      <c r="CE350">
        <v>0</v>
      </c>
      <c r="CF350">
        <v>0</v>
      </c>
      <c r="CG350">
        <v>0</v>
      </c>
      <c r="CH350">
        <v>0</v>
      </c>
      <c r="CI350">
        <v>1</v>
      </c>
      <c r="CJ350">
        <v>0</v>
      </c>
      <c r="CK350">
        <v>1</v>
      </c>
      <c r="CL350" s="17">
        <v>0</v>
      </c>
      <c r="CM350">
        <v>0</v>
      </c>
      <c r="CN350">
        <v>2</v>
      </c>
      <c r="CO350">
        <v>0</v>
      </c>
      <c r="CP350">
        <v>1</v>
      </c>
      <c r="CQ350">
        <v>33</v>
      </c>
      <c r="CR350" s="33" t="s">
        <v>85</v>
      </c>
    </row>
    <row r="351" spans="1:96" x14ac:dyDescent="0.25">
      <c r="A351">
        <v>350</v>
      </c>
      <c r="B351">
        <v>23</v>
      </c>
      <c r="C351" s="24" t="s">
        <v>228</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1</v>
      </c>
      <c r="BQ351">
        <v>0</v>
      </c>
      <c r="BR351">
        <v>0</v>
      </c>
      <c r="BS351" s="17">
        <v>0</v>
      </c>
      <c r="BT351">
        <v>0</v>
      </c>
      <c r="BU351">
        <v>0</v>
      </c>
      <c r="BV351">
        <v>1</v>
      </c>
      <c r="BW351" s="17">
        <v>0</v>
      </c>
      <c r="BX351">
        <v>0</v>
      </c>
      <c r="BY351">
        <v>0</v>
      </c>
      <c r="BZ351" s="17">
        <v>0</v>
      </c>
      <c r="CA351">
        <v>1</v>
      </c>
      <c r="CB351">
        <v>1</v>
      </c>
      <c r="CC351">
        <v>0</v>
      </c>
      <c r="CD351">
        <v>0</v>
      </c>
      <c r="CE351">
        <v>0</v>
      </c>
      <c r="CF351">
        <v>0</v>
      </c>
      <c r="CG351">
        <v>0</v>
      </c>
      <c r="CH351">
        <v>0</v>
      </c>
      <c r="CI351">
        <v>1</v>
      </c>
      <c r="CJ351">
        <v>0</v>
      </c>
      <c r="CK351">
        <v>1</v>
      </c>
      <c r="CL351" s="17">
        <v>0</v>
      </c>
      <c r="CM351">
        <v>0</v>
      </c>
      <c r="CN351">
        <v>2</v>
      </c>
      <c r="CO351">
        <v>0</v>
      </c>
      <c r="CP351">
        <v>1</v>
      </c>
      <c r="CQ351">
        <v>33</v>
      </c>
      <c r="CR351" s="33" t="s">
        <v>85</v>
      </c>
    </row>
    <row r="352" spans="1:96" x14ac:dyDescent="0.25">
      <c r="A352">
        <v>351</v>
      </c>
      <c r="B352">
        <v>23</v>
      </c>
      <c r="C352" s="24" t="s">
        <v>228</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s="17">
        <v>0</v>
      </c>
      <c r="BT352">
        <v>0</v>
      </c>
      <c r="BU352">
        <v>0</v>
      </c>
      <c r="BV352">
        <v>1</v>
      </c>
      <c r="BW352" s="17">
        <v>0</v>
      </c>
      <c r="BX352">
        <v>0</v>
      </c>
      <c r="BY352">
        <v>0</v>
      </c>
      <c r="BZ352" s="17">
        <v>0</v>
      </c>
      <c r="CA352">
        <v>1</v>
      </c>
      <c r="CB352">
        <v>1</v>
      </c>
      <c r="CC352">
        <v>0</v>
      </c>
      <c r="CD352">
        <v>0</v>
      </c>
      <c r="CE352">
        <v>0</v>
      </c>
      <c r="CF352">
        <v>0</v>
      </c>
      <c r="CG352">
        <v>0</v>
      </c>
      <c r="CH352">
        <v>0</v>
      </c>
      <c r="CI352">
        <v>1</v>
      </c>
      <c r="CJ352">
        <v>0</v>
      </c>
      <c r="CK352">
        <v>1</v>
      </c>
      <c r="CL352" s="17">
        <v>0</v>
      </c>
      <c r="CM352">
        <v>0</v>
      </c>
      <c r="CN352">
        <v>2</v>
      </c>
      <c r="CO352">
        <v>0</v>
      </c>
      <c r="CP352">
        <v>1</v>
      </c>
      <c r="CQ352">
        <v>33</v>
      </c>
      <c r="CR352" s="33" t="s">
        <v>85</v>
      </c>
    </row>
    <row r="353" spans="1:96" x14ac:dyDescent="0.25">
      <c r="A353">
        <v>352</v>
      </c>
      <c r="B353">
        <v>23</v>
      </c>
      <c r="C353" s="24" t="s">
        <v>228</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1</v>
      </c>
      <c r="BQ353">
        <v>0</v>
      </c>
      <c r="BR353">
        <v>0</v>
      </c>
      <c r="BS353" s="17">
        <v>0</v>
      </c>
      <c r="BT353">
        <v>0</v>
      </c>
      <c r="BU353">
        <v>0</v>
      </c>
      <c r="BV353">
        <v>1</v>
      </c>
      <c r="BW353" s="17">
        <v>0</v>
      </c>
      <c r="BX353">
        <v>0</v>
      </c>
      <c r="BY353">
        <v>0</v>
      </c>
      <c r="BZ353" s="17">
        <v>0</v>
      </c>
      <c r="CA353">
        <v>1</v>
      </c>
      <c r="CB353">
        <v>1</v>
      </c>
      <c r="CC353">
        <v>0</v>
      </c>
      <c r="CD353">
        <v>0</v>
      </c>
      <c r="CE353">
        <v>0</v>
      </c>
      <c r="CF353">
        <v>0</v>
      </c>
      <c r="CG353">
        <v>0</v>
      </c>
      <c r="CH353">
        <v>0</v>
      </c>
      <c r="CI353">
        <v>1</v>
      </c>
      <c r="CJ353">
        <v>0</v>
      </c>
      <c r="CK353">
        <v>1</v>
      </c>
      <c r="CL353" s="17">
        <v>0</v>
      </c>
      <c r="CM353">
        <v>0</v>
      </c>
      <c r="CN353">
        <v>2</v>
      </c>
      <c r="CO353">
        <v>0</v>
      </c>
      <c r="CP353">
        <v>1</v>
      </c>
      <c r="CQ353">
        <v>33</v>
      </c>
      <c r="CR353" s="33" t="s">
        <v>85</v>
      </c>
    </row>
    <row r="354" spans="1:96" x14ac:dyDescent="0.25">
      <c r="A354">
        <v>353</v>
      </c>
      <c r="B354">
        <v>23</v>
      </c>
      <c r="C354" s="24" t="s">
        <v>228</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s="17">
        <v>0</v>
      </c>
      <c r="BT354">
        <v>0</v>
      </c>
      <c r="BU354">
        <v>0</v>
      </c>
      <c r="BV354">
        <v>1</v>
      </c>
      <c r="BW354" s="17">
        <v>0</v>
      </c>
      <c r="BX354">
        <v>0</v>
      </c>
      <c r="BY354">
        <v>0</v>
      </c>
      <c r="BZ354" s="17">
        <v>0</v>
      </c>
      <c r="CA354">
        <v>1</v>
      </c>
      <c r="CB354">
        <v>1</v>
      </c>
      <c r="CC354">
        <v>0</v>
      </c>
      <c r="CD354">
        <v>0</v>
      </c>
      <c r="CE354">
        <v>0</v>
      </c>
      <c r="CF354">
        <v>0</v>
      </c>
      <c r="CG354">
        <v>1</v>
      </c>
      <c r="CH354">
        <v>0</v>
      </c>
      <c r="CI354">
        <v>1</v>
      </c>
      <c r="CJ354">
        <v>0</v>
      </c>
      <c r="CK354">
        <v>0</v>
      </c>
      <c r="CL354" s="17">
        <v>0</v>
      </c>
      <c r="CM354">
        <v>0</v>
      </c>
      <c r="CN354">
        <v>2</v>
      </c>
      <c r="CO354">
        <v>0</v>
      </c>
      <c r="CP354">
        <v>1</v>
      </c>
      <c r="CQ354">
        <v>33</v>
      </c>
      <c r="CR354" s="33" t="s">
        <v>85</v>
      </c>
    </row>
    <row r="355" spans="1:96" x14ac:dyDescent="0.25">
      <c r="A355">
        <v>354</v>
      </c>
      <c r="B355">
        <v>23</v>
      </c>
      <c r="C355" s="24" t="s">
        <v>228</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1</v>
      </c>
      <c r="BQ355">
        <v>0</v>
      </c>
      <c r="BR355">
        <v>0</v>
      </c>
      <c r="BS355" s="17">
        <v>0</v>
      </c>
      <c r="BT355">
        <v>0</v>
      </c>
      <c r="BU355">
        <v>0</v>
      </c>
      <c r="BV355">
        <v>1</v>
      </c>
      <c r="BW355" s="17">
        <v>0</v>
      </c>
      <c r="BX355">
        <v>0</v>
      </c>
      <c r="BY355">
        <v>0</v>
      </c>
      <c r="BZ355" s="17">
        <v>0</v>
      </c>
      <c r="CA355">
        <v>1</v>
      </c>
      <c r="CB355">
        <v>1</v>
      </c>
      <c r="CC355">
        <v>0</v>
      </c>
      <c r="CD355">
        <v>0</v>
      </c>
      <c r="CE355">
        <v>0</v>
      </c>
      <c r="CF355">
        <v>0</v>
      </c>
      <c r="CG355">
        <v>1</v>
      </c>
      <c r="CH355">
        <v>0</v>
      </c>
      <c r="CI355">
        <v>1</v>
      </c>
      <c r="CJ355">
        <v>0</v>
      </c>
      <c r="CK355">
        <v>0</v>
      </c>
      <c r="CL355" s="17">
        <v>0</v>
      </c>
      <c r="CM355">
        <v>0</v>
      </c>
      <c r="CN355">
        <v>2</v>
      </c>
      <c r="CO355">
        <v>0</v>
      </c>
      <c r="CP355">
        <v>1</v>
      </c>
      <c r="CQ355">
        <v>33</v>
      </c>
      <c r="CR355" s="33" t="s">
        <v>85</v>
      </c>
    </row>
    <row r="356" spans="1:96" x14ac:dyDescent="0.25">
      <c r="A356">
        <v>355</v>
      </c>
      <c r="B356">
        <v>23</v>
      </c>
      <c r="C356" s="24" t="s">
        <v>228</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s="17">
        <v>0</v>
      </c>
      <c r="BT356">
        <v>0</v>
      </c>
      <c r="BU356">
        <v>0</v>
      </c>
      <c r="BV356">
        <v>1</v>
      </c>
      <c r="BW356" s="17">
        <v>0</v>
      </c>
      <c r="BX356">
        <v>0</v>
      </c>
      <c r="BY356">
        <v>0</v>
      </c>
      <c r="BZ356" s="17">
        <v>0</v>
      </c>
      <c r="CA356">
        <v>1</v>
      </c>
      <c r="CB356">
        <v>1</v>
      </c>
      <c r="CC356">
        <v>0</v>
      </c>
      <c r="CD356">
        <v>0</v>
      </c>
      <c r="CE356">
        <v>0</v>
      </c>
      <c r="CF356">
        <v>0</v>
      </c>
      <c r="CG356">
        <v>1</v>
      </c>
      <c r="CH356">
        <v>0</v>
      </c>
      <c r="CI356">
        <v>1</v>
      </c>
      <c r="CJ356">
        <v>0</v>
      </c>
      <c r="CK356">
        <v>0</v>
      </c>
      <c r="CL356" s="17">
        <v>0</v>
      </c>
      <c r="CM356">
        <v>0</v>
      </c>
      <c r="CN356">
        <v>2</v>
      </c>
      <c r="CO356">
        <v>0</v>
      </c>
      <c r="CP356">
        <v>1</v>
      </c>
      <c r="CQ356">
        <v>33</v>
      </c>
      <c r="CR356" s="33" t="s">
        <v>85</v>
      </c>
    </row>
    <row r="357" spans="1:96" x14ac:dyDescent="0.25">
      <c r="A357">
        <v>356</v>
      </c>
      <c r="B357">
        <v>23</v>
      </c>
      <c r="C357" s="24" t="s">
        <v>228</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1</v>
      </c>
      <c r="BQ357">
        <v>0</v>
      </c>
      <c r="BR357">
        <v>0</v>
      </c>
      <c r="BS357" s="17">
        <v>0</v>
      </c>
      <c r="BT357">
        <v>0</v>
      </c>
      <c r="BU357">
        <v>0</v>
      </c>
      <c r="BV357">
        <v>1</v>
      </c>
      <c r="BW357" s="17">
        <v>0</v>
      </c>
      <c r="BX357">
        <v>0</v>
      </c>
      <c r="BY357">
        <v>0</v>
      </c>
      <c r="BZ357" s="17">
        <v>0</v>
      </c>
      <c r="CA357">
        <v>1</v>
      </c>
      <c r="CB357">
        <v>1</v>
      </c>
      <c r="CC357">
        <v>0</v>
      </c>
      <c r="CD357">
        <v>0</v>
      </c>
      <c r="CE357">
        <v>0</v>
      </c>
      <c r="CF357">
        <v>0</v>
      </c>
      <c r="CG357">
        <v>1</v>
      </c>
      <c r="CH357">
        <v>0</v>
      </c>
      <c r="CI357">
        <v>1</v>
      </c>
      <c r="CJ357">
        <v>0</v>
      </c>
      <c r="CK357">
        <v>0</v>
      </c>
      <c r="CL357" s="17">
        <v>0</v>
      </c>
      <c r="CM357">
        <v>0</v>
      </c>
      <c r="CN357">
        <v>2</v>
      </c>
      <c r="CO357">
        <v>0</v>
      </c>
      <c r="CP357">
        <v>1</v>
      </c>
      <c r="CQ357">
        <v>33</v>
      </c>
      <c r="CR357" s="33" t="s">
        <v>85</v>
      </c>
    </row>
    <row r="358" spans="1:96" x14ac:dyDescent="0.25">
      <c r="A358">
        <v>357</v>
      </c>
      <c r="B358">
        <v>23</v>
      </c>
      <c r="C358" s="24" t="s">
        <v>228</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s="17">
        <v>0</v>
      </c>
      <c r="BT358">
        <v>0</v>
      </c>
      <c r="BU358">
        <v>0</v>
      </c>
      <c r="BV358">
        <v>1</v>
      </c>
      <c r="BW358" s="17">
        <v>0</v>
      </c>
      <c r="BX358">
        <v>0</v>
      </c>
      <c r="BY358">
        <v>0</v>
      </c>
      <c r="BZ358" s="17">
        <v>0</v>
      </c>
      <c r="CA358">
        <v>1</v>
      </c>
      <c r="CB358">
        <v>1</v>
      </c>
      <c r="CC358">
        <v>0</v>
      </c>
      <c r="CD358">
        <v>0</v>
      </c>
      <c r="CE358">
        <v>0</v>
      </c>
      <c r="CF358">
        <v>0</v>
      </c>
      <c r="CG358">
        <v>0</v>
      </c>
      <c r="CH358">
        <v>0</v>
      </c>
      <c r="CI358">
        <v>1</v>
      </c>
      <c r="CJ358">
        <v>0</v>
      </c>
      <c r="CK358">
        <v>0</v>
      </c>
      <c r="CL358" s="17">
        <v>0</v>
      </c>
      <c r="CM358">
        <v>0</v>
      </c>
      <c r="CN358">
        <v>2</v>
      </c>
      <c r="CO358">
        <v>0</v>
      </c>
      <c r="CP358">
        <v>1</v>
      </c>
      <c r="CQ358">
        <v>33</v>
      </c>
      <c r="CR358" s="33" t="s">
        <v>85</v>
      </c>
    </row>
    <row r="359" spans="1:96" x14ac:dyDescent="0.25">
      <c r="A359">
        <v>358</v>
      </c>
      <c r="B359">
        <v>23</v>
      </c>
      <c r="C359" s="24" t="s">
        <v>228</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s="17">
        <v>0</v>
      </c>
      <c r="BT359">
        <v>0</v>
      </c>
      <c r="BU359">
        <v>0</v>
      </c>
      <c r="BV359">
        <v>1</v>
      </c>
      <c r="BW359" s="17">
        <v>0</v>
      </c>
      <c r="BX359">
        <v>0</v>
      </c>
      <c r="BY359">
        <v>0</v>
      </c>
      <c r="BZ359" s="17">
        <v>0</v>
      </c>
      <c r="CA359">
        <v>1</v>
      </c>
      <c r="CB359">
        <v>1</v>
      </c>
      <c r="CC359">
        <v>0</v>
      </c>
      <c r="CD359">
        <v>0</v>
      </c>
      <c r="CE359">
        <v>0</v>
      </c>
      <c r="CF359">
        <v>0</v>
      </c>
      <c r="CG359">
        <v>0</v>
      </c>
      <c r="CH359">
        <v>0</v>
      </c>
      <c r="CI359">
        <v>1</v>
      </c>
      <c r="CJ359">
        <v>0</v>
      </c>
      <c r="CK359">
        <v>0</v>
      </c>
      <c r="CL359" s="17">
        <v>0</v>
      </c>
      <c r="CM359">
        <v>0</v>
      </c>
      <c r="CN359">
        <v>2</v>
      </c>
      <c r="CO359">
        <v>0</v>
      </c>
      <c r="CP359">
        <v>1</v>
      </c>
      <c r="CQ359">
        <v>33</v>
      </c>
      <c r="CR359" s="33" t="s">
        <v>85</v>
      </c>
    </row>
    <row r="360" spans="1:96" x14ac:dyDescent="0.25">
      <c r="A360">
        <v>359</v>
      </c>
      <c r="B360">
        <v>23</v>
      </c>
      <c r="C360" s="24" t="s">
        <v>228</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s="17">
        <v>0</v>
      </c>
      <c r="BT360">
        <v>0</v>
      </c>
      <c r="BU360">
        <v>0</v>
      </c>
      <c r="BV360">
        <v>1</v>
      </c>
      <c r="BW360" s="17">
        <v>0</v>
      </c>
      <c r="BX360">
        <v>0</v>
      </c>
      <c r="BY360">
        <v>0</v>
      </c>
      <c r="BZ360" s="17">
        <v>0</v>
      </c>
      <c r="CA360">
        <v>1</v>
      </c>
      <c r="CB360">
        <v>1</v>
      </c>
      <c r="CC360">
        <v>0</v>
      </c>
      <c r="CD360">
        <v>0</v>
      </c>
      <c r="CE360">
        <v>0</v>
      </c>
      <c r="CF360">
        <v>0</v>
      </c>
      <c r="CG360">
        <v>0</v>
      </c>
      <c r="CH360">
        <v>0</v>
      </c>
      <c r="CI360">
        <v>1</v>
      </c>
      <c r="CJ360">
        <v>0</v>
      </c>
      <c r="CK360">
        <v>0</v>
      </c>
      <c r="CL360" s="17">
        <v>0</v>
      </c>
      <c r="CM360">
        <v>0</v>
      </c>
      <c r="CN360">
        <v>2</v>
      </c>
      <c r="CO360">
        <v>0</v>
      </c>
      <c r="CP360">
        <v>1</v>
      </c>
      <c r="CQ360">
        <v>33</v>
      </c>
      <c r="CR360" s="33" t="s">
        <v>85</v>
      </c>
    </row>
    <row r="361" spans="1:96" s="50" customFormat="1" x14ac:dyDescent="0.25">
      <c r="A361" s="50">
        <v>360</v>
      </c>
      <c r="B361" s="50">
        <v>23</v>
      </c>
      <c r="C361" s="51" t="s">
        <v>228</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64">
        <v>0</v>
      </c>
      <c r="BT361" s="50">
        <v>0</v>
      </c>
      <c r="BU361" s="50">
        <v>0</v>
      </c>
      <c r="BV361" s="50">
        <v>1</v>
      </c>
      <c r="BW361" s="64">
        <v>0</v>
      </c>
      <c r="BX361" s="50">
        <v>0</v>
      </c>
      <c r="BY361" s="50">
        <v>0</v>
      </c>
      <c r="BZ361" s="64">
        <v>0</v>
      </c>
      <c r="CA361" s="50">
        <v>1</v>
      </c>
      <c r="CB361" s="50">
        <v>1</v>
      </c>
      <c r="CC361" s="50">
        <v>0</v>
      </c>
      <c r="CD361" s="50">
        <v>0</v>
      </c>
      <c r="CE361" s="50">
        <v>0</v>
      </c>
      <c r="CF361" s="50">
        <v>0</v>
      </c>
      <c r="CG361" s="50">
        <v>0</v>
      </c>
      <c r="CH361">
        <v>0</v>
      </c>
      <c r="CI361" s="50">
        <v>1</v>
      </c>
      <c r="CJ361" s="50">
        <v>0</v>
      </c>
      <c r="CK361" s="50">
        <v>0</v>
      </c>
      <c r="CL361" s="64">
        <v>0</v>
      </c>
      <c r="CM361">
        <v>0</v>
      </c>
      <c r="CN361">
        <v>2</v>
      </c>
      <c r="CO361">
        <v>0</v>
      </c>
      <c r="CP361">
        <v>1</v>
      </c>
      <c r="CQ361">
        <v>33</v>
      </c>
      <c r="CR361" s="33" t="s">
        <v>85</v>
      </c>
    </row>
    <row r="362" spans="1:96" x14ac:dyDescent="0.25">
      <c r="A362">
        <v>361</v>
      </c>
      <c r="B362">
        <v>24</v>
      </c>
      <c r="C362" s="24" t="s">
        <v>239</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s="17">
        <v>0</v>
      </c>
      <c r="BT362">
        <v>0</v>
      </c>
      <c r="BU362">
        <v>0</v>
      </c>
      <c r="BV362">
        <v>1</v>
      </c>
      <c r="BW362" s="17">
        <v>0</v>
      </c>
      <c r="BX362">
        <v>0</v>
      </c>
      <c r="BY362">
        <v>0</v>
      </c>
      <c r="BZ362" s="17">
        <v>0</v>
      </c>
      <c r="CA362">
        <v>0</v>
      </c>
      <c r="CB362">
        <v>0</v>
      </c>
      <c r="CC362">
        <v>1</v>
      </c>
      <c r="CD362">
        <v>1</v>
      </c>
      <c r="CE362">
        <v>0</v>
      </c>
      <c r="CF362">
        <v>0</v>
      </c>
      <c r="CG362">
        <v>0</v>
      </c>
      <c r="CH362">
        <v>1</v>
      </c>
      <c r="CI362">
        <v>0</v>
      </c>
      <c r="CJ362">
        <v>0</v>
      </c>
      <c r="CK362">
        <v>1</v>
      </c>
      <c r="CL362" s="17">
        <v>1</v>
      </c>
      <c r="CM362">
        <v>0</v>
      </c>
      <c r="CN362">
        <v>83</v>
      </c>
      <c r="CO362">
        <v>0</v>
      </c>
      <c r="CP362">
        <v>1</v>
      </c>
      <c r="CQ362">
        <v>28</v>
      </c>
      <c r="CR362" s="33" t="s">
        <v>85</v>
      </c>
    </row>
    <row r="363" spans="1:96" x14ac:dyDescent="0.25">
      <c r="A363">
        <v>362</v>
      </c>
      <c r="B363">
        <v>24</v>
      </c>
      <c r="C363" s="24" t="s">
        <v>239</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s="17">
        <v>0</v>
      </c>
      <c r="BT363">
        <v>0</v>
      </c>
      <c r="BU363">
        <v>0</v>
      </c>
      <c r="BV363">
        <v>1</v>
      </c>
      <c r="BW363" s="17">
        <v>0</v>
      </c>
      <c r="BX363">
        <v>0</v>
      </c>
      <c r="BY363">
        <v>0</v>
      </c>
      <c r="BZ363" s="17">
        <v>0</v>
      </c>
      <c r="CA363">
        <v>0</v>
      </c>
      <c r="CB363">
        <v>0</v>
      </c>
      <c r="CC363">
        <v>1</v>
      </c>
      <c r="CD363">
        <v>1</v>
      </c>
      <c r="CE363">
        <v>0</v>
      </c>
      <c r="CF363">
        <v>0</v>
      </c>
      <c r="CG363">
        <v>0</v>
      </c>
      <c r="CH363">
        <v>1</v>
      </c>
      <c r="CI363">
        <v>0</v>
      </c>
      <c r="CJ363">
        <v>0</v>
      </c>
      <c r="CK363">
        <v>1</v>
      </c>
      <c r="CL363" s="17">
        <v>1</v>
      </c>
      <c r="CM363">
        <v>0</v>
      </c>
      <c r="CN363">
        <v>83</v>
      </c>
      <c r="CO363">
        <v>0</v>
      </c>
      <c r="CP363">
        <v>1</v>
      </c>
      <c r="CQ363">
        <v>28</v>
      </c>
      <c r="CR363" s="33" t="s">
        <v>85</v>
      </c>
    </row>
    <row r="364" spans="1:96" x14ac:dyDescent="0.25">
      <c r="A364">
        <v>363</v>
      </c>
      <c r="B364">
        <v>24</v>
      </c>
      <c r="C364" s="24" t="s">
        <v>239</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s="17">
        <v>0</v>
      </c>
      <c r="BT364">
        <v>0</v>
      </c>
      <c r="BU364">
        <v>0</v>
      </c>
      <c r="BV364">
        <v>1</v>
      </c>
      <c r="BW364" s="17">
        <v>0</v>
      </c>
      <c r="BX364">
        <v>0</v>
      </c>
      <c r="BY364">
        <v>0</v>
      </c>
      <c r="BZ364" s="17">
        <v>0</v>
      </c>
      <c r="CA364">
        <v>0</v>
      </c>
      <c r="CB364">
        <v>0</v>
      </c>
      <c r="CC364">
        <v>1</v>
      </c>
      <c r="CD364">
        <v>1</v>
      </c>
      <c r="CE364">
        <v>0</v>
      </c>
      <c r="CF364">
        <v>0</v>
      </c>
      <c r="CG364">
        <v>0</v>
      </c>
      <c r="CH364">
        <v>1</v>
      </c>
      <c r="CI364">
        <v>0</v>
      </c>
      <c r="CJ364">
        <v>0</v>
      </c>
      <c r="CK364">
        <v>1</v>
      </c>
      <c r="CL364" s="17">
        <v>1</v>
      </c>
      <c r="CM364">
        <v>0</v>
      </c>
      <c r="CN364">
        <v>83</v>
      </c>
      <c r="CO364">
        <v>0</v>
      </c>
      <c r="CP364">
        <v>1</v>
      </c>
      <c r="CQ364">
        <v>28</v>
      </c>
      <c r="CR364" s="33" t="s">
        <v>85</v>
      </c>
    </row>
    <row r="365" spans="1:96" x14ac:dyDescent="0.25">
      <c r="A365">
        <v>364</v>
      </c>
      <c r="B365">
        <v>24</v>
      </c>
      <c r="C365" s="24" t="s">
        <v>239</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s="17">
        <v>0</v>
      </c>
      <c r="BT365">
        <v>0</v>
      </c>
      <c r="BU365">
        <v>0</v>
      </c>
      <c r="BV365">
        <v>1</v>
      </c>
      <c r="BW365" s="17">
        <v>0</v>
      </c>
      <c r="BX365">
        <v>0</v>
      </c>
      <c r="BY365">
        <v>0</v>
      </c>
      <c r="BZ365" s="17">
        <v>0</v>
      </c>
      <c r="CA365">
        <v>0</v>
      </c>
      <c r="CB365">
        <v>0</v>
      </c>
      <c r="CC365">
        <v>1</v>
      </c>
      <c r="CD365">
        <v>1</v>
      </c>
      <c r="CE365">
        <v>0</v>
      </c>
      <c r="CF365">
        <v>0</v>
      </c>
      <c r="CG365">
        <v>0</v>
      </c>
      <c r="CH365">
        <v>1</v>
      </c>
      <c r="CI365">
        <v>0</v>
      </c>
      <c r="CJ365">
        <v>0</v>
      </c>
      <c r="CK365">
        <v>1</v>
      </c>
      <c r="CL365" s="17">
        <v>1</v>
      </c>
      <c r="CM365">
        <v>0</v>
      </c>
      <c r="CN365">
        <v>83</v>
      </c>
      <c r="CO365">
        <v>0</v>
      </c>
      <c r="CP365">
        <v>1</v>
      </c>
      <c r="CQ365">
        <v>28</v>
      </c>
      <c r="CR365" s="33" t="s">
        <v>85</v>
      </c>
    </row>
    <row r="366" spans="1:96" x14ac:dyDescent="0.25">
      <c r="A366">
        <v>365</v>
      </c>
      <c r="B366">
        <v>24</v>
      </c>
      <c r="C366" s="24" t="s">
        <v>239</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s="17">
        <v>0</v>
      </c>
      <c r="BT366">
        <v>0</v>
      </c>
      <c r="BU366">
        <v>0</v>
      </c>
      <c r="BV366">
        <v>1</v>
      </c>
      <c r="BW366" s="17">
        <v>0</v>
      </c>
      <c r="BX366">
        <v>0</v>
      </c>
      <c r="BY366">
        <v>0</v>
      </c>
      <c r="BZ366" s="17">
        <v>0</v>
      </c>
      <c r="CA366">
        <v>0</v>
      </c>
      <c r="CB366">
        <v>0</v>
      </c>
      <c r="CC366">
        <v>1</v>
      </c>
      <c r="CD366">
        <v>1</v>
      </c>
      <c r="CE366">
        <v>0</v>
      </c>
      <c r="CF366">
        <v>0</v>
      </c>
      <c r="CG366">
        <v>0</v>
      </c>
      <c r="CH366">
        <v>1</v>
      </c>
      <c r="CI366">
        <v>0</v>
      </c>
      <c r="CJ366">
        <v>0</v>
      </c>
      <c r="CK366">
        <v>1</v>
      </c>
      <c r="CL366" s="17">
        <v>1</v>
      </c>
      <c r="CM366">
        <v>0</v>
      </c>
      <c r="CN366">
        <v>83</v>
      </c>
      <c r="CO366">
        <v>0</v>
      </c>
      <c r="CP366">
        <v>1</v>
      </c>
      <c r="CQ366">
        <v>28</v>
      </c>
      <c r="CR366" s="33" t="s">
        <v>85</v>
      </c>
    </row>
    <row r="367" spans="1:96" x14ac:dyDescent="0.25">
      <c r="A367">
        <v>366</v>
      </c>
      <c r="B367">
        <v>24</v>
      </c>
      <c r="C367" s="24" t="s">
        <v>239</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s="17">
        <v>0</v>
      </c>
      <c r="BT367">
        <v>0</v>
      </c>
      <c r="BU367">
        <v>0</v>
      </c>
      <c r="BV367">
        <v>1</v>
      </c>
      <c r="BW367" s="17">
        <v>0</v>
      </c>
      <c r="BX367">
        <v>0</v>
      </c>
      <c r="BY367">
        <v>0</v>
      </c>
      <c r="BZ367" s="17">
        <v>0</v>
      </c>
      <c r="CA367">
        <v>0</v>
      </c>
      <c r="CB367">
        <v>0</v>
      </c>
      <c r="CC367">
        <v>1</v>
      </c>
      <c r="CD367">
        <v>1</v>
      </c>
      <c r="CE367">
        <v>0</v>
      </c>
      <c r="CF367">
        <v>0</v>
      </c>
      <c r="CG367">
        <v>0</v>
      </c>
      <c r="CH367">
        <v>1</v>
      </c>
      <c r="CI367">
        <v>0</v>
      </c>
      <c r="CJ367">
        <v>0</v>
      </c>
      <c r="CK367">
        <v>1</v>
      </c>
      <c r="CL367" s="17">
        <v>1</v>
      </c>
      <c r="CM367">
        <v>0</v>
      </c>
      <c r="CN367">
        <v>83</v>
      </c>
      <c r="CO367">
        <v>0</v>
      </c>
      <c r="CP367">
        <v>1</v>
      </c>
      <c r="CQ367">
        <v>28</v>
      </c>
      <c r="CR367" s="33" t="s">
        <v>85</v>
      </c>
    </row>
    <row r="368" spans="1:96" x14ac:dyDescent="0.25">
      <c r="A368">
        <v>367</v>
      </c>
      <c r="B368">
        <v>24</v>
      </c>
      <c r="C368" s="24" t="s">
        <v>239</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s="17">
        <v>0</v>
      </c>
      <c r="BT368">
        <v>0</v>
      </c>
      <c r="BU368">
        <v>0</v>
      </c>
      <c r="BV368">
        <v>1</v>
      </c>
      <c r="BW368" s="17">
        <v>0</v>
      </c>
      <c r="BX368">
        <v>0</v>
      </c>
      <c r="BY368">
        <v>0</v>
      </c>
      <c r="BZ368" s="17">
        <v>0</v>
      </c>
      <c r="CA368">
        <v>0</v>
      </c>
      <c r="CB368">
        <v>0</v>
      </c>
      <c r="CC368">
        <v>1</v>
      </c>
      <c r="CD368">
        <v>1</v>
      </c>
      <c r="CE368">
        <v>0</v>
      </c>
      <c r="CF368">
        <v>0</v>
      </c>
      <c r="CG368">
        <v>0</v>
      </c>
      <c r="CH368">
        <v>1</v>
      </c>
      <c r="CI368">
        <v>0</v>
      </c>
      <c r="CJ368">
        <v>0</v>
      </c>
      <c r="CK368">
        <v>1</v>
      </c>
      <c r="CL368" s="17">
        <v>1</v>
      </c>
      <c r="CM368">
        <v>0</v>
      </c>
      <c r="CN368">
        <v>83</v>
      </c>
      <c r="CO368">
        <v>0</v>
      </c>
      <c r="CP368">
        <v>1</v>
      </c>
      <c r="CQ368">
        <v>28</v>
      </c>
      <c r="CR368" s="33" t="s">
        <v>85</v>
      </c>
    </row>
    <row r="369" spans="1:96" x14ac:dyDescent="0.25">
      <c r="A369">
        <v>368</v>
      </c>
      <c r="B369">
        <v>24</v>
      </c>
      <c r="C369" s="24" t="s">
        <v>239</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s="17">
        <v>0</v>
      </c>
      <c r="BT369">
        <v>0</v>
      </c>
      <c r="BU369">
        <v>0</v>
      </c>
      <c r="BV369">
        <v>1</v>
      </c>
      <c r="BW369" s="17">
        <v>0</v>
      </c>
      <c r="BX369">
        <v>0</v>
      </c>
      <c r="BY369">
        <v>0</v>
      </c>
      <c r="BZ369" s="17">
        <v>0</v>
      </c>
      <c r="CA369">
        <v>0</v>
      </c>
      <c r="CB369">
        <v>0</v>
      </c>
      <c r="CC369">
        <v>1</v>
      </c>
      <c r="CD369">
        <v>1</v>
      </c>
      <c r="CE369">
        <v>0</v>
      </c>
      <c r="CF369">
        <v>0</v>
      </c>
      <c r="CG369">
        <v>0</v>
      </c>
      <c r="CH369">
        <v>1</v>
      </c>
      <c r="CI369">
        <v>0</v>
      </c>
      <c r="CJ369">
        <v>0</v>
      </c>
      <c r="CK369">
        <v>1</v>
      </c>
      <c r="CL369" s="17">
        <v>1</v>
      </c>
      <c r="CM369">
        <v>0</v>
      </c>
      <c r="CN369">
        <v>83</v>
      </c>
      <c r="CO369">
        <v>0</v>
      </c>
      <c r="CP369">
        <v>1</v>
      </c>
      <c r="CQ369">
        <v>28</v>
      </c>
      <c r="CR369" s="33" t="s">
        <v>85</v>
      </c>
    </row>
    <row r="370" spans="1:96" x14ac:dyDescent="0.25">
      <c r="A370">
        <v>369</v>
      </c>
      <c r="B370">
        <v>24</v>
      </c>
      <c r="C370" s="24" t="s">
        <v>239</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s="17">
        <v>0</v>
      </c>
      <c r="BT370">
        <v>0</v>
      </c>
      <c r="BU370">
        <v>0</v>
      </c>
      <c r="BV370">
        <v>1</v>
      </c>
      <c r="BW370" s="17">
        <v>0</v>
      </c>
      <c r="BX370">
        <v>0</v>
      </c>
      <c r="BY370">
        <v>0</v>
      </c>
      <c r="BZ370" s="17">
        <v>0</v>
      </c>
      <c r="CA370">
        <v>0</v>
      </c>
      <c r="CB370">
        <v>0</v>
      </c>
      <c r="CC370">
        <v>1</v>
      </c>
      <c r="CD370">
        <v>1</v>
      </c>
      <c r="CE370">
        <v>0</v>
      </c>
      <c r="CF370">
        <v>0</v>
      </c>
      <c r="CG370">
        <v>0</v>
      </c>
      <c r="CH370">
        <v>1</v>
      </c>
      <c r="CI370">
        <v>0</v>
      </c>
      <c r="CJ370">
        <v>0</v>
      </c>
      <c r="CK370">
        <v>1</v>
      </c>
      <c r="CL370" s="17">
        <v>1</v>
      </c>
      <c r="CM370">
        <v>0</v>
      </c>
      <c r="CN370">
        <v>83</v>
      </c>
      <c r="CO370">
        <v>0</v>
      </c>
      <c r="CP370">
        <v>1</v>
      </c>
      <c r="CQ370">
        <v>28</v>
      </c>
      <c r="CR370" s="33" t="s">
        <v>85</v>
      </c>
    </row>
    <row r="371" spans="1:96" x14ac:dyDescent="0.25">
      <c r="A371">
        <v>370</v>
      </c>
      <c r="B371">
        <v>24</v>
      </c>
      <c r="C371" s="24" t="s">
        <v>239</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s="17">
        <v>0</v>
      </c>
      <c r="BT371">
        <v>0</v>
      </c>
      <c r="BU371">
        <v>0</v>
      </c>
      <c r="BV371">
        <v>1</v>
      </c>
      <c r="BW371" s="17">
        <v>0</v>
      </c>
      <c r="BX371">
        <v>0</v>
      </c>
      <c r="BY371">
        <v>0</v>
      </c>
      <c r="BZ371" s="17">
        <v>0</v>
      </c>
      <c r="CA371">
        <v>0</v>
      </c>
      <c r="CB371">
        <v>0</v>
      </c>
      <c r="CC371">
        <v>1</v>
      </c>
      <c r="CD371">
        <v>1</v>
      </c>
      <c r="CE371">
        <v>0</v>
      </c>
      <c r="CF371">
        <v>0</v>
      </c>
      <c r="CG371">
        <v>0</v>
      </c>
      <c r="CH371">
        <v>1</v>
      </c>
      <c r="CI371">
        <v>0</v>
      </c>
      <c r="CJ371">
        <v>0</v>
      </c>
      <c r="CK371">
        <v>1</v>
      </c>
      <c r="CL371" s="17">
        <v>1</v>
      </c>
      <c r="CM371">
        <v>0</v>
      </c>
      <c r="CN371">
        <v>83</v>
      </c>
      <c r="CO371">
        <v>0</v>
      </c>
      <c r="CP371">
        <v>1</v>
      </c>
      <c r="CQ371">
        <v>28</v>
      </c>
      <c r="CR371" s="33" t="s">
        <v>85</v>
      </c>
    </row>
    <row r="372" spans="1:96" x14ac:dyDescent="0.25">
      <c r="A372">
        <v>371</v>
      </c>
      <c r="B372">
        <v>24</v>
      </c>
      <c r="C372" s="24" t="s">
        <v>239</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s="17">
        <v>0</v>
      </c>
      <c r="BT372">
        <v>0</v>
      </c>
      <c r="BU372">
        <v>0</v>
      </c>
      <c r="BV372">
        <v>1</v>
      </c>
      <c r="BW372" s="17">
        <v>0</v>
      </c>
      <c r="BX372">
        <v>0</v>
      </c>
      <c r="BY372">
        <v>0</v>
      </c>
      <c r="BZ372" s="17">
        <v>0</v>
      </c>
      <c r="CA372">
        <v>0</v>
      </c>
      <c r="CB372">
        <v>0</v>
      </c>
      <c r="CC372">
        <v>1</v>
      </c>
      <c r="CD372">
        <v>1</v>
      </c>
      <c r="CE372">
        <v>0</v>
      </c>
      <c r="CF372">
        <v>0</v>
      </c>
      <c r="CG372">
        <v>0</v>
      </c>
      <c r="CH372">
        <v>1</v>
      </c>
      <c r="CI372">
        <v>0</v>
      </c>
      <c r="CJ372">
        <v>0</v>
      </c>
      <c r="CK372">
        <v>1</v>
      </c>
      <c r="CL372" s="17">
        <v>1</v>
      </c>
      <c r="CM372">
        <v>0</v>
      </c>
      <c r="CN372">
        <v>83</v>
      </c>
      <c r="CO372">
        <v>0</v>
      </c>
      <c r="CP372">
        <v>1</v>
      </c>
      <c r="CQ372">
        <v>28</v>
      </c>
      <c r="CR372" s="33" t="s">
        <v>85</v>
      </c>
    </row>
    <row r="373" spans="1:96" x14ac:dyDescent="0.25">
      <c r="A373">
        <v>372</v>
      </c>
      <c r="B373">
        <v>24</v>
      </c>
      <c r="C373" s="24" t="s">
        <v>239</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s="17">
        <v>0</v>
      </c>
      <c r="BT373">
        <v>0</v>
      </c>
      <c r="BU373">
        <v>0</v>
      </c>
      <c r="BV373">
        <v>1</v>
      </c>
      <c r="BW373" s="17">
        <v>0</v>
      </c>
      <c r="BX373">
        <v>0</v>
      </c>
      <c r="BY373">
        <v>0</v>
      </c>
      <c r="BZ373" s="17">
        <v>0</v>
      </c>
      <c r="CA373">
        <v>0</v>
      </c>
      <c r="CB373">
        <v>0</v>
      </c>
      <c r="CC373">
        <v>1</v>
      </c>
      <c r="CD373">
        <v>1</v>
      </c>
      <c r="CE373">
        <v>0</v>
      </c>
      <c r="CF373">
        <v>0</v>
      </c>
      <c r="CG373">
        <v>0</v>
      </c>
      <c r="CH373">
        <v>1</v>
      </c>
      <c r="CI373">
        <v>0</v>
      </c>
      <c r="CJ373">
        <v>0</v>
      </c>
      <c r="CK373">
        <v>1</v>
      </c>
      <c r="CL373" s="17">
        <v>1</v>
      </c>
      <c r="CM373">
        <v>0</v>
      </c>
      <c r="CN373">
        <v>83</v>
      </c>
      <c r="CO373">
        <v>0</v>
      </c>
      <c r="CP373">
        <v>1</v>
      </c>
      <c r="CQ373">
        <v>28</v>
      </c>
      <c r="CR373" s="33" t="s">
        <v>85</v>
      </c>
    </row>
    <row r="374" spans="1:96" x14ac:dyDescent="0.25">
      <c r="A374">
        <v>373</v>
      </c>
      <c r="B374">
        <v>24</v>
      </c>
      <c r="C374" s="24" t="s">
        <v>239</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s="17">
        <v>0</v>
      </c>
      <c r="BT374">
        <v>0</v>
      </c>
      <c r="BU374">
        <v>0</v>
      </c>
      <c r="BV374">
        <v>1</v>
      </c>
      <c r="BW374" s="17">
        <v>0</v>
      </c>
      <c r="BX374">
        <v>0</v>
      </c>
      <c r="BY374">
        <v>0</v>
      </c>
      <c r="BZ374" s="17">
        <v>0</v>
      </c>
      <c r="CA374">
        <v>0</v>
      </c>
      <c r="CB374">
        <v>0</v>
      </c>
      <c r="CC374">
        <v>1</v>
      </c>
      <c r="CD374">
        <v>1</v>
      </c>
      <c r="CE374">
        <v>0</v>
      </c>
      <c r="CF374">
        <v>0</v>
      </c>
      <c r="CG374">
        <v>0</v>
      </c>
      <c r="CH374">
        <v>1</v>
      </c>
      <c r="CI374">
        <v>0</v>
      </c>
      <c r="CJ374">
        <v>0</v>
      </c>
      <c r="CK374">
        <v>1</v>
      </c>
      <c r="CL374" s="17">
        <v>1</v>
      </c>
      <c r="CM374">
        <v>0</v>
      </c>
      <c r="CN374">
        <v>83</v>
      </c>
      <c r="CO374">
        <v>0</v>
      </c>
      <c r="CP374">
        <v>1</v>
      </c>
      <c r="CQ374">
        <v>28</v>
      </c>
      <c r="CR374" s="33" t="s">
        <v>85</v>
      </c>
    </row>
    <row r="375" spans="1:96" x14ac:dyDescent="0.25">
      <c r="A375">
        <v>374</v>
      </c>
      <c r="B375">
        <v>24</v>
      </c>
      <c r="C375" s="24" t="s">
        <v>239</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s="17">
        <v>0</v>
      </c>
      <c r="BT375">
        <v>0</v>
      </c>
      <c r="BU375">
        <v>0</v>
      </c>
      <c r="BV375">
        <v>1</v>
      </c>
      <c r="BW375" s="17">
        <v>0</v>
      </c>
      <c r="BX375">
        <v>0</v>
      </c>
      <c r="BY375">
        <v>0</v>
      </c>
      <c r="BZ375" s="17">
        <v>0</v>
      </c>
      <c r="CA375">
        <v>0</v>
      </c>
      <c r="CB375">
        <v>0</v>
      </c>
      <c r="CC375">
        <v>1</v>
      </c>
      <c r="CD375">
        <v>1</v>
      </c>
      <c r="CE375">
        <v>0</v>
      </c>
      <c r="CF375">
        <v>0</v>
      </c>
      <c r="CG375">
        <v>0</v>
      </c>
      <c r="CH375">
        <v>1</v>
      </c>
      <c r="CI375">
        <v>0</v>
      </c>
      <c r="CJ375">
        <v>0</v>
      </c>
      <c r="CK375">
        <v>1</v>
      </c>
      <c r="CL375" s="17">
        <v>1</v>
      </c>
      <c r="CM375">
        <v>0</v>
      </c>
      <c r="CN375">
        <v>83</v>
      </c>
      <c r="CO375">
        <v>0</v>
      </c>
      <c r="CP375">
        <v>1</v>
      </c>
      <c r="CQ375">
        <v>28</v>
      </c>
      <c r="CR375" s="33" t="s">
        <v>85</v>
      </c>
    </row>
    <row r="376" spans="1:96" x14ac:dyDescent="0.25">
      <c r="A376">
        <v>375</v>
      </c>
      <c r="B376">
        <v>24</v>
      </c>
      <c r="C376" s="24" t="s">
        <v>239</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1</v>
      </c>
      <c r="BR376">
        <v>0</v>
      </c>
      <c r="BS376" s="17">
        <v>0</v>
      </c>
      <c r="BT376">
        <v>0</v>
      </c>
      <c r="BU376">
        <v>0</v>
      </c>
      <c r="BV376">
        <v>1</v>
      </c>
      <c r="BW376" s="17">
        <v>0</v>
      </c>
      <c r="BX376">
        <v>0</v>
      </c>
      <c r="BY376">
        <v>0</v>
      </c>
      <c r="BZ376" s="17">
        <v>0</v>
      </c>
      <c r="CA376">
        <v>0</v>
      </c>
      <c r="CB376">
        <v>0</v>
      </c>
      <c r="CC376">
        <v>1</v>
      </c>
      <c r="CD376">
        <v>1</v>
      </c>
      <c r="CE376">
        <v>0</v>
      </c>
      <c r="CF376">
        <v>0</v>
      </c>
      <c r="CG376">
        <v>0</v>
      </c>
      <c r="CH376">
        <v>1</v>
      </c>
      <c r="CI376">
        <v>0</v>
      </c>
      <c r="CJ376">
        <v>0</v>
      </c>
      <c r="CK376">
        <v>1</v>
      </c>
      <c r="CL376" s="17">
        <v>1</v>
      </c>
      <c r="CM376">
        <v>0</v>
      </c>
      <c r="CN376">
        <v>83</v>
      </c>
      <c r="CO376">
        <v>0</v>
      </c>
      <c r="CP376">
        <v>1</v>
      </c>
      <c r="CQ376">
        <v>28</v>
      </c>
      <c r="CR376" s="33" t="s">
        <v>85</v>
      </c>
    </row>
    <row r="377" spans="1:96" x14ac:dyDescent="0.25">
      <c r="A377">
        <v>376</v>
      </c>
      <c r="B377">
        <v>24</v>
      </c>
      <c r="C377" s="24" t="s">
        <v>239</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1</v>
      </c>
      <c r="BR377">
        <v>0</v>
      </c>
      <c r="BS377" s="17">
        <v>0</v>
      </c>
      <c r="BT377">
        <v>0</v>
      </c>
      <c r="BU377">
        <v>0</v>
      </c>
      <c r="BV377">
        <v>1</v>
      </c>
      <c r="BW377" s="17">
        <v>0</v>
      </c>
      <c r="BX377">
        <v>0</v>
      </c>
      <c r="BY377">
        <v>0</v>
      </c>
      <c r="BZ377" s="17">
        <v>0</v>
      </c>
      <c r="CA377">
        <v>0</v>
      </c>
      <c r="CB377">
        <v>0</v>
      </c>
      <c r="CC377">
        <v>1</v>
      </c>
      <c r="CD377">
        <v>1</v>
      </c>
      <c r="CE377">
        <v>0</v>
      </c>
      <c r="CF377">
        <v>0</v>
      </c>
      <c r="CG377">
        <v>0</v>
      </c>
      <c r="CH377">
        <v>1</v>
      </c>
      <c r="CI377">
        <v>0</v>
      </c>
      <c r="CJ377">
        <v>0</v>
      </c>
      <c r="CK377">
        <v>1</v>
      </c>
      <c r="CL377" s="17">
        <v>1</v>
      </c>
      <c r="CM377">
        <v>0</v>
      </c>
      <c r="CN377">
        <v>83</v>
      </c>
      <c r="CO377">
        <v>0</v>
      </c>
      <c r="CP377">
        <v>1</v>
      </c>
      <c r="CQ377">
        <v>28</v>
      </c>
      <c r="CR377" s="33" t="s">
        <v>85</v>
      </c>
    </row>
    <row r="378" spans="1:96" x14ac:dyDescent="0.25">
      <c r="A378">
        <v>377</v>
      </c>
      <c r="B378">
        <v>24</v>
      </c>
      <c r="C378" s="24" t="s">
        <v>239</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1</v>
      </c>
      <c r="BR378">
        <v>0</v>
      </c>
      <c r="BS378" s="17">
        <v>0</v>
      </c>
      <c r="BT378">
        <v>0</v>
      </c>
      <c r="BU378">
        <v>0</v>
      </c>
      <c r="BV378">
        <v>1</v>
      </c>
      <c r="BW378" s="17">
        <v>0</v>
      </c>
      <c r="BX378">
        <v>0</v>
      </c>
      <c r="BY378">
        <v>0</v>
      </c>
      <c r="BZ378" s="17">
        <v>0</v>
      </c>
      <c r="CA378">
        <v>0</v>
      </c>
      <c r="CB378">
        <v>0</v>
      </c>
      <c r="CC378">
        <v>1</v>
      </c>
      <c r="CD378">
        <v>1</v>
      </c>
      <c r="CE378">
        <v>0</v>
      </c>
      <c r="CF378">
        <v>0</v>
      </c>
      <c r="CG378">
        <v>0</v>
      </c>
      <c r="CH378">
        <v>1</v>
      </c>
      <c r="CI378">
        <v>0</v>
      </c>
      <c r="CJ378">
        <v>0</v>
      </c>
      <c r="CK378">
        <v>1</v>
      </c>
      <c r="CL378" s="17">
        <v>1</v>
      </c>
      <c r="CM378">
        <v>0</v>
      </c>
      <c r="CN378">
        <v>83</v>
      </c>
      <c r="CO378">
        <v>0</v>
      </c>
      <c r="CP378">
        <v>1</v>
      </c>
      <c r="CQ378">
        <v>28</v>
      </c>
      <c r="CR378" s="33" t="s">
        <v>85</v>
      </c>
    </row>
    <row r="379" spans="1:96" x14ac:dyDescent="0.25">
      <c r="A379">
        <v>378</v>
      </c>
      <c r="B379">
        <v>24</v>
      </c>
      <c r="C379" s="24" t="s">
        <v>239</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1</v>
      </c>
      <c r="BR379">
        <v>0</v>
      </c>
      <c r="BS379" s="17">
        <v>0</v>
      </c>
      <c r="BT379">
        <v>0</v>
      </c>
      <c r="BU379">
        <v>0</v>
      </c>
      <c r="BV379">
        <v>1</v>
      </c>
      <c r="BW379" s="17">
        <v>0</v>
      </c>
      <c r="BX379">
        <v>0</v>
      </c>
      <c r="BY379">
        <v>0</v>
      </c>
      <c r="BZ379" s="17">
        <v>0</v>
      </c>
      <c r="CA379">
        <v>0</v>
      </c>
      <c r="CB379">
        <v>0</v>
      </c>
      <c r="CC379">
        <v>1</v>
      </c>
      <c r="CD379">
        <v>1</v>
      </c>
      <c r="CE379">
        <v>0</v>
      </c>
      <c r="CF379">
        <v>0</v>
      </c>
      <c r="CG379">
        <v>0</v>
      </c>
      <c r="CH379">
        <v>1</v>
      </c>
      <c r="CI379">
        <v>0</v>
      </c>
      <c r="CJ379">
        <v>0</v>
      </c>
      <c r="CK379">
        <v>1</v>
      </c>
      <c r="CL379" s="17">
        <v>1</v>
      </c>
      <c r="CM379">
        <v>0</v>
      </c>
      <c r="CN379">
        <v>83</v>
      </c>
      <c r="CO379">
        <v>0</v>
      </c>
      <c r="CP379">
        <v>1</v>
      </c>
      <c r="CQ379">
        <v>28</v>
      </c>
      <c r="CR379" s="33" t="s">
        <v>85</v>
      </c>
    </row>
    <row r="380" spans="1:96" x14ac:dyDescent="0.25">
      <c r="A380">
        <v>379</v>
      </c>
      <c r="B380">
        <v>24</v>
      </c>
      <c r="C380" s="24" t="s">
        <v>239</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1</v>
      </c>
      <c r="BR380">
        <v>0</v>
      </c>
      <c r="BS380" s="17">
        <v>0</v>
      </c>
      <c r="BT380">
        <v>0</v>
      </c>
      <c r="BU380">
        <v>0</v>
      </c>
      <c r="BV380">
        <v>1</v>
      </c>
      <c r="BW380" s="17">
        <v>0</v>
      </c>
      <c r="BX380">
        <v>0</v>
      </c>
      <c r="BY380">
        <v>0</v>
      </c>
      <c r="BZ380" s="17">
        <v>0</v>
      </c>
      <c r="CA380">
        <v>0</v>
      </c>
      <c r="CB380">
        <v>0</v>
      </c>
      <c r="CC380">
        <v>1</v>
      </c>
      <c r="CD380">
        <v>1</v>
      </c>
      <c r="CE380">
        <v>0</v>
      </c>
      <c r="CF380">
        <v>0</v>
      </c>
      <c r="CG380">
        <v>0</v>
      </c>
      <c r="CH380">
        <v>1</v>
      </c>
      <c r="CI380">
        <v>0</v>
      </c>
      <c r="CJ380">
        <v>0</v>
      </c>
      <c r="CK380">
        <v>1</v>
      </c>
      <c r="CL380" s="17">
        <v>1</v>
      </c>
      <c r="CM380">
        <v>0</v>
      </c>
      <c r="CN380">
        <v>83</v>
      </c>
      <c r="CO380">
        <v>0</v>
      </c>
      <c r="CP380">
        <v>1</v>
      </c>
      <c r="CQ380">
        <v>28</v>
      </c>
      <c r="CR380" s="33" t="s">
        <v>85</v>
      </c>
    </row>
    <row r="381" spans="1:96" x14ac:dyDescent="0.25">
      <c r="A381">
        <v>380</v>
      </c>
      <c r="B381">
        <v>24</v>
      </c>
      <c r="C381" s="24" t="s">
        <v>239</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1</v>
      </c>
      <c r="BR381">
        <v>0</v>
      </c>
      <c r="BS381" s="17">
        <v>0</v>
      </c>
      <c r="BT381">
        <v>0</v>
      </c>
      <c r="BU381">
        <v>0</v>
      </c>
      <c r="BV381">
        <v>1</v>
      </c>
      <c r="BW381" s="17">
        <v>0</v>
      </c>
      <c r="BX381">
        <v>0</v>
      </c>
      <c r="BY381">
        <v>0</v>
      </c>
      <c r="BZ381" s="17">
        <v>0</v>
      </c>
      <c r="CA381">
        <v>0</v>
      </c>
      <c r="CB381">
        <v>0</v>
      </c>
      <c r="CC381">
        <v>1</v>
      </c>
      <c r="CD381">
        <v>1</v>
      </c>
      <c r="CE381">
        <v>0</v>
      </c>
      <c r="CF381">
        <v>0</v>
      </c>
      <c r="CG381">
        <v>0</v>
      </c>
      <c r="CH381">
        <v>1</v>
      </c>
      <c r="CI381">
        <v>0</v>
      </c>
      <c r="CJ381">
        <v>0</v>
      </c>
      <c r="CK381">
        <v>1</v>
      </c>
      <c r="CL381" s="17">
        <v>1</v>
      </c>
      <c r="CM381">
        <v>0</v>
      </c>
      <c r="CN381">
        <v>83</v>
      </c>
      <c r="CO381">
        <v>0</v>
      </c>
      <c r="CP381">
        <v>1</v>
      </c>
      <c r="CQ381">
        <v>28</v>
      </c>
      <c r="CR381" s="33" t="s">
        <v>85</v>
      </c>
    </row>
    <row r="382" spans="1:96" x14ac:dyDescent="0.25">
      <c r="A382">
        <v>381</v>
      </c>
      <c r="B382">
        <v>24</v>
      </c>
      <c r="C382" s="24" t="s">
        <v>239</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1</v>
      </c>
      <c r="BR382">
        <v>0</v>
      </c>
      <c r="BS382" s="17">
        <v>0</v>
      </c>
      <c r="BT382">
        <v>0</v>
      </c>
      <c r="BU382">
        <v>0</v>
      </c>
      <c r="BV382">
        <v>1</v>
      </c>
      <c r="BW382" s="17">
        <v>0</v>
      </c>
      <c r="BX382">
        <v>0</v>
      </c>
      <c r="BY382">
        <v>0</v>
      </c>
      <c r="BZ382" s="17">
        <v>0</v>
      </c>
      <c r="CA382">
        <v>0</v>
      </c>
      <c r="CB382">
        <v>0</v>
      </c>
      <c r="CC382">
        <v>1</v>
      </c>
      <c r="CD382">
        <v>1</v>
      </c>
      <c r="CE382">
        <v>0</v>
      </c>
      <c r="CF382">
        <v>0</v>
      </c>
      <c r="CG382">
        <v>0</v>
      </c>
      <c r="CH382">
        <v>1</v>
      </c>
      <c r="CI382">
        <v>0</v>
      </c>
      <c r="CJ382">
        <v>0</v>
      </c>
      <c r="CK382">
        <v>1</v>
      </c>
      <c r="CL382" s="17">
        <v>1</v>
      </c>
      <c r="CM382">
        <v>0</v>
      </c>
      <c r="CN382">
        <v>83</v>
      </c>
      <c r="CO382">
        <v>0</v>
      </c>
      <c r="CP382">
        <v>1</v>
      </c>
      <c r="CQ382">
        <v>28</v>
      </c>
      <c r="CR382" s="33" t="s">
        <v>85</v>
      </c>
    </row>
    <row r="383" spans="1:96" x14ac:dyDescent="0.25">
      <c r="A383">
        <v>382</v>
      </c>
      <c r="B383">
        <v>24</v>
      </c>
      <c r="C383" s="24" t="s">
        <v>239</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1</v>
      </c>
      <c r="BR383">
        <v>0</v>
      </c>
      <c r="BS383" s="17">
        <v>0</v>
      </c>
      <c r="BT383">
        <v>0</v>
      </c>
      <c r="BU383">
        <v>0</v>
      </c>
      <c r="BV383">
        <v>1</v>
      </c>
      <c r="BW383" s="17">
        <v>0</v>
      </c>
      <c r="BX383">
        <v>0</v>
      </c>
      <c r="BY383">
        <v>0</v>
      </c>
      <c r="BZ383" s="17">
        <v>0</v>
      </c>
      <c r="CA383">
        <v>0</v>
      </c>
      <c r="CB383">
        <v>0</v>
      </c>
      <c r="CC383">
        <v>1</v>
      </c>
      <c r="CD383">
        <v>1</v>
      </c>
      <c r="CE383">
        <v>0</v>
      </c>
      <c r="CF383">
        <v>0</v>
      </c>
      <c r="CG383">
        <v>0</v>
      </c>
      <c r="CH383">
        <v>1</v>
      </c>
      <c r="CI383">
        <v>0</v>
      </c>
      <c r="CJ383">
        <v>0</v>
      </c>
      <c r="CK383">
        <v>1</v>
      </c>
      <c r="CL383" s="17">
        <v>1</v>
      </c>
      <c r="CM383">
        <v>0</v>
      </c>
      <c r="CN383">
        <v>83</v>
      </c>
      <c r="CO383">
        <v>0</v>
      </c>
      <c r="CP383">
        <v>1</v>
      </c>
      <c r="CQ383">
        <v>28</v>
      </c>
      <c r="CR383" s="33" t="s">
        <v>85</v>
      </c>
    </row>
    <row r="384" spans="1:96" x14ac:dyDescent="0.25">
      <c r="A384">
        <v>383</v>
      </c>
      <c r="B384">
        <v>24</v>
      </c>
      <c r="C384" s="24" t="s">
        <v>239</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1</v>
      </c>
      <c r="BR384">
        <v>0</v>
      </c>
      <c r="BS384" s="17">
        <v>0</v>
      </c>
      <c r="BT384">
        <v>0</v>
      </c>
      <c r="BU384">
        <v>0</v>
      </c>
      <c r="BV384">
        <v>1</v>
      </c>
      <c r="BW384" s="17">
        <v>0</v>
      </c>
      <c r="BX384">
        <v>0</v>
      </c>
      <c r="BY384">
        <v>0</v>
      </c>
      <c r="BZ384" s="17">
        <v>0</v>
      </c>
      <c r="CA384">
        <v>0</v>
      </c>
      <c r="CB384">
        <v>0</v>
      </c>
      <c r="CC384">
        <v>1</v>
      </c>
      <c r="CD384">
        <v>1</v>
      </c>
      <c r="CE384">
        <v>0</v>
      </c>
      <c r="CF384">
        <v>0</v>
      </c>
      <c r="CG384">
        <v>0</v>
      </c>
      <c r="CH384">
        <v>1</v>
      </c>
      <c r="CI384">
        <v>0</v>
      </c>
      <c r="CJ384">
        <v>0</v>
      </c>
      <c r="CK384">
        <v>1</v>
      </c>
      <c r="CL384" s="17">
        <v>1</v>
      </c>
      <c r="CM384">
        <v>0</v>
      </c>
      <c r="CN384">
        <v>83</v>
      </c>
      <c r="CO384">
        <v>0</v>
      </c>
      <c r="CP384">
        <v>1</v>
      </c>
      <c r="CQ384">
        <v>28</v>
      </c>
      <c r="CR384" s="33" t="s">
        <v>85</v>
      </c>
    </row>
    <row r="385" spans="1:96" x14ac:dyDescent="0.25">
      <c r="A385">
        <v>384</v>
      </c>
      <c r="B385">
        <v>24</v>
      </c>
      <c r="C385" s="24" t="s">
        <v>239</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1</v>
      </c>
      <c r="BR385">
        <v>0</v>
      </c>
      <c r="BS385" s="17">
        <v>0</v>
      </c>
      <c r="BT385">
        <v>0</v>
      </c>
      <c r="BU385">
        <v>0</v>
      </c>
      <c r="BV385">
        <v>1</v>
      </c>
      <c r="BW385" s="17">
        <v>0</v>
      </c>
      <c r="BX385">
        <v>0</v>
      </c>
      <c r="BY385">
        <v>0</v>
      </c>
      <c r="BZ385" s="17">
        <v>0</v>
      </c>
      <c r="CA385">
        <v>0</v>
      </c>
      <c r="CB385">
        <v>0</v>
      </c>
      <c r="CC385">
        <v>1</v>
      </c>
      <c r="CD385">
        <v>1</v>
      </c>
      <c r="CE385">
        <v>0</v>
      </c>
      <c r="CF385">
        <v>0</v>
      </c>
      <c r="CG385">
        <v>0</v>
      </c>
      <c r="CH385">
        <v>1</v>
      </c>
      <c r="CI385">
        <v>0</v>
      </c>
      <c r="CJ385">
        <v>0</v>
      </c>
      <c r="CK385">
        <v>1</v>
      </c>
      <c r="CL385" s="17">
        <v>1</v>
      </c>
      <c r="CM385">
        <v>0</v>
      </c>
      <c r="CN385">
        <v>83</v>
      </c>
      <c r="CO385">
        <v>0</v>
      </c>
      <c r="CP385">
        <v>1</v>
      </c>
      <c r="CQ385">
        <v>28</v>
      </c>
      <c r="CR385" s="33" t="s">
        <v>85</v>
      </c>
    </row>
    <row r="386" spans="1:96" x14ac:dyDescent="0.25">
      <c r="A386">
        <v>385</v>
      </c>
      <c r="B386">
        <v>24</v>
      </c>
      <c r="C386" s="24" t="s">
        <v>239</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IFERROR(F386/SQRT(F386^2+U386), "X")</f>
        <v>0.44086778308154168</v>
      </c>
      <c r="J386" s="32">
        <f t="shared" ref="J386:J449" si="93">IFERROR(SQRT((1-I386^2)/U386), "X")</f>
        <v>2.0075340808431392E-2</v>
      </c>
      <c r="K386" s="32">
        <f t="shared" ref="K386:K449" si="94">IFERROR(1/J386, "X")</f>
        <v>49.812354845802297</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1</v>
      </c>
      <c r="BR386">
        <v>0</v>
      </c>
      <c r="BS386" s="17">
        <v>0</v>
      </c>
      <c r="BT386">
        <v>0</v>
      </c>
      <c r="BU386">
        <v>0</v>
      </c>
      <c r="BV386">
        <v>1</v>
      </c>
      <c r="BW386" s="17">
        <v>0</v>
      </c>
      <c r="BX386">
        <v>0</v>
      </c>
      <c r="BY386">
        <v>0</v>
      </c>
      <c r="BZ386" s="17">
        <v>0</v>
      </c>
      <c r="CA386">
        <v>0</v>
      </c>
      <c r="CB386">
        <v>0</v>
      </c>
      <c r="CC386">
        <v>1</v>
      </c>
      <c r="CD386">
        <v>1</v>
      </c>
      <c r="CE386">
        <v>0</v>
      </c>
      <c r="CF386">
        <v>0</v>
      </c>
      <c r="CG386">
        <v>0</v>
      </c>
      <c r="CH386">
        <v>1</v>
      </c>
      <c r="CI386">
        <v>0</v>
      </c>
      <c r="CJ386">
        <v>0</v>
      </c>
      <c r="CK386">
        <v>1</v>
      </c>
      <c r="CL386" s="17">
        <v>1</v>
      </c>
      <c r="CM386">
        <v>0</v>
      </c>
      <c r="CN386">
        <v>83</v>
      </c>
      <c r="CO386">
        <v>0</v>
      </c>
      <c r="CP386">
        <v>1</v>
      </c>
      <c r="CQ386">
        <v>28</v>
      </c>
      <c r="CR386" s="33" t="s">
        <v>85</v>
      </c>
    </row>
    <row r="387" spans="1:96" x14ac:dyDescent="0.25">
      <c r="A387">
        <v>386</v>
      </c>
      <c r="B387">
        <v>24</v>
      </c>
      <c r="C387" s="24" t="s">
        <v>239</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1</v>
      </c>
      <c r="BR387">
        <v>0</v>
      </c>
      <c r="BS387" s="17">
        <v>0</v>
      </c>
      <c r="BT387">
        <v>0</v>
      </c>
      <c r="BU387">
        <v>0</v>
      </c>
      <c r="BV387">
        <v>1</v>
      </c>
      <c r="BW387" s="17">
        <v>0</v>
      </c>
      <c r="BX387">
        <v>0</v>
      </c>
      <c r="BY387">
        <v>0</v>
      </c>
      <c r="BZ387" s="17">
        <v>0</v>
      </c>
      <c r="CA387">
        <v>0</v>
      </c>
      <c r="CB387">
        <v>0</v>
      </c>
      <c r="CC387">
        <v>1</v>
      </c>
      <c r="CD387">
        <v>1</v>
      </c>
      <c r="CE387">
        <v>0</v>
      </c>
      <c r="CF387">
        <v>0</v>
      </c>
      <c r="CG387">
        <v>0</v>
      </c>
      <c r="CH387">
        <v>1</v>
      </c>
      <c r="CI387">
        <v>0</v>
      </c>
      <c r="CJ387">
        <v>0</v>
      </c>
      <c r="CK387">
        <v>1</v>
      </c>
      <c r="CL387" s="17">
        <v>1</v>
      </c>
      <c r="CM387">
        <v>0</v>
      </c>
      <c r="CN387">
        <v>83</v>
      </c>
      <c r="CO387">
        <v>0</v>
      </c>
      <c r="CP387">
        <v>1</v>
      </c>
      <c r="CQ387">
        <v>28</v>
      </c>
      <c r="CR387" s="33" t="s">
        <v>85</v>
      </c>
    </row>
    <row r="388" spans="1:96" x14ac:dyDescent="0.25">
      <c r="A388">
        <v>387</v>
      </c>
      <c r="B388">
        <v>24</v>
      </c>
      <c r="C388" s="24" t="s">
        <v>239</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1</v>
      </c>
      <c r="BR388">
        <v>0</v>
      </c>
      <c r="BS388" s="17">
        <v>0</v>
      </c>
      <c r="BT388">
        <v>0</v>
      </c>
      <c r="BU388">
        <v>0</v>
      </c>
      <c r="BV388">
        <v>1</v>
      </c>
      <c r="BW388" s="17">
        <v>0</v>
      </c>
      <c r="BX388">
        <v>0</v>
      </c>
      <c r="BY388">
        <v>0</v>
      </c>
      <c r="BZ388" s="17">
        <v>0</v>
      </c>
      <c r="CA388">
        <v>0</v>
      </c>
      <c r="CB388">
        <v>0</v>
      </c>
      <c r="CC388">
        <v>1</v>
      </c>
      <c r="CD388">
        <v>1</v>
      </c>
      <c r="CE388">
        <v>0</v>
      </c>
      <c r="CF388">
        <v>0</v>
      </c>
      <c r="CG388">
        <v>0</v>
      </c>
      <c r="CH388">
        <v>1</v>
      </c>
      <c r="CI388">
        <v>0</v>
      </c>
      <c r="CJ388">
        <v>0</v>
      </c>
      <c r="CK388">
        <v>1</v>
      </c>
      <c r="CL388" s="17">
        <v>1</v>
      </c>
      <c r="CM388">
        <v>0</v>
      </c>
      <c r="CN388">
        <v>83</v>
      </c>
      <c r="CO388">
        <v>0</v>
      </c>
      <c r="CP388">
        <v>1</v>
      </c>
      <c r="CQ388">
        <v>28</v>
      </c>
      <c r="CR388" s="33" t="s">
        <v>85</v>
      </c>
    </row>
    <row r="389" spans="1:96" x14ac:dyDescent="0.25">
      <c r="A389">
        <v>388</v>
      </c>
      <c r="B389">
        <v>24</v>
      </c>
      <c r="C389" s="24" t="s">
        <v>239</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1</v>
      </c>
      <c r="BR389">
        <v>0</v>
      </c>
      <c r="BS389" s="17">
        <v>0</v>
      </c>
      <c r="BT389">
        <v>0</v>
      </c>
      <c r="BU389">
        <v>0</v>
      </c>
      <c r="BV389">
        <v>1</v>
      </c>
      <c r="BW389" s="17">
        <v>0</v>
      </c>
      <c r="BX389">
        <v>0</v>
      </c>
      <c r="BY389">
        <v>0</v>
      </c>
      <c r="BZ389" s="17">
        <v>0</v>
      </c>
      <c r="CA389">
        <v>0</v>
      </c>
      <c r="CB389">
        <v>0</v>
      </c>
      <c r="CC389">
        <v>1</v>
      </c>
      <c r="CD389">
        <v>1</v>
      </c>
      <c r="CE389">
        <v>0</v>
      </c>
      <c r="CF389">
        <v>0</v>
      </c>
      <c r="CG389">
        <v>0</v>
      </c>
      <c r="CH389">
        <v>1</v>
      </c>
      <c r="CI389">
        <v>0</v>
      </c>
      <c r="CJ389">
        <v>0</v>
      </c>
      <c r="CK389">
        <v>1</v>
      </c>
      <c r="CL389" s="17">
        <v>1</v>
      </c>
      <c r="CM389">
        <v>0</v>
      </c>
      <c r="CN389">
        <v>83</v>
      </c>
      <c r="CO389">
        <v>0</v>
      </c>
      <c r="CP389">
        <v>1</v>
      </c>
      <c r="CQ389">
        <v>28</v>
      </c>
      <c r="CR389" s="33" t="s">
        <v>85</v>
      </c>
    </row>
    <row r="390" spans="1:96" x14ac:dyDescent="0.25">
      <c r="A390">
        <v>389</v>
      </c>
      <c r="B390">
        <v>24</v>
      </c>
      <c r="C390" s="24" t="s">
        <v>239</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s="17">
        <v>1</v>
      </c>
      <c r="BT390">
        <v>0</v>
      </c>
      <c r="BU390">
        <v>1</v>
      </c>
      <c r="BV390">
        <v>0</v>
      </c>
      <c r="BW390" s="17">
        <v>0</v>
      </c>
      <c r="BX390">
        <v>1</v>
      </c>
      <c r="BY390">
        <v>0</v>
      </c>
      <c r="BZ390" s="17">
        <v>0</v>
      </c>
      <c r="CA390">
        <v>0</v>
      </c>
      <c r="CB390">
        <v>0</v>
      </c>
      <c r="CC390">
        <v>1</v>
      </c>
      <c r="CD390">
        <v>1</v>
      </c>
      <c r="CE390">
        <v>0</v>
      </c>
      <c r="CF390">
        <v>0</v>
      </c>
      <c r="CG390">
        <v>0</v>
      </c>
      <c r="CH390">
        <v>1</v>
      </c>
      <c r="CI390">
        <v>0</v>
      </c>
      <c r="CJ390">
        <v>0</v>
      </c>
      <c r="CK390">
        <v>1</v>
      </c>
      <c r="CL390" s="17">
        <v>1</v>
      </c>
      <c r="CM390">
        <v>0</v>
      </c>
      <c r="CN390">
        <v>83</v>
      </c>
      <c r="CO390">
        <v>0</v>
      </c>
      <c r="CP390">
        <v>1</v>
      </c>
      <c r="CQ390">
        <v>28</v>
      </c>
      <c r="CR390" s="33" t="s">
        <v>85</v>
      </c>
    </row>
    <row r="391" spans="1:96" x14ac:dyDescent="0.25">
      <c r="A391">
        <v>390</v>
      </c>
      <c r="B391">
        <v>24</v>
      </c>
      <c r="C391" s="24" t="s">
        <v>239</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s="17">
        <v>1</v>
      </c>
      <c r="BT391">
        <v>0</v>
      </c>
      <c r="BU391">
        <v>1</v>
      </c>
      <c r="BV391">
        <v>0</v>
      </c>
      <c r="BW391" s="17">
        <v>0</v>
      </c>
      <c r="BX391">
        <v>0</v>
      </c>
      <c r="BY391">
        <v>0</v>
      </c>
      <c r="BZ391" s="17">
        <v>1</v>
      </c>
      <c r="CA391">
        <v>0</v>
      </c>
      <c r="CB391">
        <v>0</v>
      </c>
      <c r="CC391">
        <v>1</v>
      </c>
      <c r="CD391">
        <v>1</v>
      </c>
      <c r="CE391">
        <v>0</v>
      </c>
      <c r="CF391">
        <v>0</v>
      </c>
      <c r="CG391">
        <v>0</v>
      </c>
      <c r="CH391">
        <v>1</v>
      </c>
      <c r="CI391">
        <v>0</v>
      </c>
      <c r="CJ391">
        <v>0</v>
      </c>
      <c r="CK391">
        <v>1</v>
      </c>
      <c r="CL391" s="17">
        <v>1</v>
      </c>
      <c r="CM391">
        <v>0</v>
      </c>
      <c r="CN391">
        <v>83</v>
      </c>
      <c r="CO391">
        <v>0</v>
      </c>
      <c r="CP391">
        <v>1</v>
      </c>
      <c r="CQ391">
        <v>28</v>
      </c>
      <c r="CR391" s="33" t="s">
        <v>85</v>
      </c>
    </row>
    <row r="392" spans="1:96" x14ac:dyDescent="0.25">
      <c r="A392">
        <v>391</v>
      </c>
      <c r="B392">
        <v>24</v>
      </c>
      <c r="C392" s="24" t="s">
        <v>239</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s="17">
        <v>1</v>
      </c>
      <c r="BT392">
        <v>0</v>
      </c>
      <c r="BU392">
        <v>1</v>
      </c>
      <c r="BV392">
        <v>0</v>
      </c>
      <c r="BW392" s="17">
        <v>0</v>
      </c>
      <c r="BX392">
        <v>1</v>
      </c>
      <c r="BY392">
        <v>0</v>
      </c>
      <c r="BZ392" s="17">
        <v>0</v>
      </c>
      <c r="CA392">
        <v>0</v>
      </c>
      <c r="CB392">
        <v>0</v>
      </c>
      <c r="CC392">
        <v>1</v>
      </c>
      <c r="CD392">
        <v>1</v>
      </c>
      <c r="CE392">
        <v>0</v>
      </c>
      <c r="CF392">
        <v>0</v>
      </c>
      <c r="CG392">
        <v>0</v>
      </c>
      <c r="CH392">
        <v>1</v>
      </c>
      <c r="CI392">
        <v>0</v>
      </c>
      <c r="CJ392">
        <v>0</v>
      </c>
      <c r="CK392">
        <v>1</v>
      </c>
      <c r="CL392" s="17">
        <v>1</v>
      </c>
      <c r="CM392">
        <v>0</v>
      </c>
      <c r="CN392">
        <v>83</v>
      </c>
      <c r="CO392">
        <v>0</v>
      </c>
      <c r="CP392">
        <v>1</v>
      </c>
      <c r="CQ392">
        <v>28</v>
      </c>
      <c r="CR392" s="33" t="s">
        <v>85</v>
      </c>
    </row>
    <row r="393" spans="1:96" s="50" customFormat="1" x14ac:dyDescent="0.25">
      <c r="A393" s="50">
        <v>392</v>
      </c>
      <c r="B393" s="50">
        <v>24</v>
      </c>
      <c r="C393" s="51" t="s">
        <v>239</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64">
        <v>1</v>
      </c>
      <c r="BT393" s="50">
        <v>0</v>
      </c>
      <c r="BU393" s="50">
        <v>1</v>
      </c>
      <c r="BV393" s="50">
        <v>0</v>
      </c>
      <c r="BW393" s="64">
        <v>0</v>
      </c>
      <c r="BX393" s="50">
        <v>0</v>
      </c>
      <c r="BY393" s="50">
        <v>0</v>
      </c>
      <c r="BZ393" s="64">
        <v>1</v>
      </c>
      <c r="CA393" s="50">
        <v>0</v>
      </c>
      <c r="CB393" s="50">
        <v>0</v>
      </c>
      <c r="CC393" s="50">
        <v>1</v>
      </c>
      <c r="CD393" s="50">
        <v>1</v>
      </c>
      <c r="CE393" s="50">
        <v>0</v>
      </c>
      <c r="CF393" s="50">
        <v>0</v>
      </c>
      <c r="CG393" s="50">
        <v>0</v>
      </c>
      <c r="CH393">
        <v>1</v>
      </c>
      <c r="CI393" s="50">
        <v>0</v>
      </c>
      <c r="CJ393" s="50">
        <v>0</v>
      </c>
      <c r="CK393" s="50">
        <v>1</v>
      </c>
      <c r="CL393" s="64">
        <v>1</v>
      </c>
      <c r="CM393">
        <v>0</v>
      </c>
      <c r="CN393">
        <v>83</v>
      </c>
      <c r="CO393">
        <v>0</v>
      </c>
      <c r="CP393">
        <v>1</v>
      </c>
      <c r="CQ393">
        <v>28</v>
      </c>
      <c r="CR393" s="33" t="s">
        <v>85</v>
      </c>
    </row>
    <row r="394" spans="1:96" x14ac:dyDescent="0.25">
      <c r="A394">
        <v>393</v>
      </c>
      <c r="B394">
        <v>25</v>
      </c>
      <c r="C394" s="24" t="s">
        <v>251</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s="17">
        <v>0</v>
      </c>
      <c r="BT394">
        <v>0</v>
      </c>
      <c r="BU394">
        <v>0</v>
      </c>
      <c r="BV394">
        <v>1</v>
      </c>
      <c r="BW394" s="17">
        <v>0</v>
      </c>
      <c r="BX394">
        <v>0</v>
      </c>
      <c r="BY394">
        <v>0</v>
      </c>
      <c r="BZ394" s="17">
        <v>0</v>
      </c>
      <c r="CA394">
        <v>1</v>
      </c>
      <c r="CB394">
        <v>1</v>
      </c>
      <c r="CC394">
        <v>0</v>
      </c>
      <c r="CD394">
        <v>0</v>
      </c>
      <c r="CE394">
        <v>1</v>
      </c>
      <c r="CF394">
        <v>0</v>
      </c>
      <c r="CG394">
        <v>0</v>
      </c>
      <c r="CH394">
        <v>0</v>
      </c>
      <c r="CI394">
        <v>0</v>
      </c>
      <c r="CJ394">
        <v>0</v>
      </c>
      <c r="CK394">
        <v>1</v>
      </c>
      <c r="CL394" s="17">
        <v>0</v>
      </c>
      <c r="CM394">
        <v>0.14599999999999999</v>
      </c>
      <c r="CN394">
        <v>39</v>
      </c>
      <c r="CO394">
        <v>1</v>
      </c>
      <c r="CP394">
        <v>0</v>
      </c>
      <c r="CQ394">
        <v>37</v>
      </c>
      <c r="CR394" s="33" t="s">
        <v>85</v>
      </c>
    </row>
    <row r="395" spans="1:96" x14ac:dyDescent="0.25">
      <c r="A395">
        <v>394</v>
      </c>
      <c r="B395">
        <v>25</v>
      </c>
      <c r="C395" s="24" t="s">
        <v>251</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1</v>
      </c>
      <c r="BP395">
        <v>0</v>
      </c>
      <c r="BQ395">
        <v>0</v>
      </c>
      <c r="BR395">
        <v>0</v>
      </c>
      <c r="BS395" s="17">
        <v>0</v>
      </c>
      <c r="BT395">
        <v>0</v>
      </c>
      <c r="BU395">
        <v>0</v>
      </c>
      <c r="BV395">
        <v>1</v>
      </c>
      <c r="BW395" s="17">
        <v>0</v>
      </c>
      <c r="BX395">
        <v>0</v>
      </c>
      <c r="BY395">
        <v>0</v>
      </c>
      <c r="BZ395" s="17">
        <v>0</v>
      </c>
      <c r="CA395">
        <v>1</v>
      </c>
      <c r="CB395">
        <v>1</v>
      </c>
      <c r="CC395">
        <v>0</v>
      </c>
      <c r="CD395">
        <v>0</v>
      </c>
      <c r="CE395">
        <v>1</v>
      </c>
      <c r="CF395">
        <v>0</v>
      </c>
      <c r="CG395">
        <v>0</v>
      </c>
      <c r="CH395">
        <v>0</v>
      </c>
      <c r="CI395">
        <v>0</v>
      </c>
      <c r="CJ395">
        <v>0</v>
      </c>
      <c r="CK395">
        <v>1</v>
      </c>
      <c r="CL395" s="17">
        <v>0</v>
      </c>
      <c r="CM395">
        <v>0.14599999999999999</v>
      </c>
      <c r="CN395">
        <v>39</v>
      </c>
      <c r="CO395">
        <v>1</v>
      </c>
      <c r="CP395">
        <v>0</v>
      </c>
      <c r="CQ395">
        <v>37</v>
      </c>
      <c r="CR395" s="33" t="s">
        <v>85</v>
      </c>
    </row>
    <row r="396" spans="1:96" x14ac:dyDescent="0.25">
      <c r="A396">
        <v>395</v>
      </c>
      <c r="B396">
        <v>25</v>
      </c>
      <c r="C396" s="24" t="s">
        <v>251</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1</v>
      </c>
      <c r="BP396">
        <v>0</v>
      </c>
      <c r="BQ396">
        <v>0</v>
      </c>
      <c r="BR396">
        <v>0</v>
      </c>
      <c r="BS396" s="17">
        <v>0</v>
      </c>
      <c r="BT396">
        <v>0</v>
      </c>
      <c r="BU396">
        <v>0</v>
      </c>
      <c r="BV396">
        <v>1</v>
      </c>
      <c r="BW396" s="17">
        <v>0</v>
      </c>
      <c r="BX396">
        <v>0</v>
      </c>
      <c r="BY396">
        <v>0</v>
      </c>
      <c r="BZ396" s="17">
        <v>0</v>
      </c>
      <c r="CA396">
        <v>1</v>
      </c>
      <c r="CB396">
        <v>1</v>
      </c>
      <c r="CC396">
        <v>0</v>
      </c>
      <c r="CD396">
        <v>0</v>
      </c>
      <c r="CE396">
        <v>1</v>
      </c>
      <c r="CF396">
        <v>0</v>
      </c>
      <c r="CG396">
        <v>0</v>
      </c>
      <c r="CH396">
        <v>0</v>
      </c>
      <c r="CI396">
        <v>0</v>
      </c>
      <c r="CJ396">
        <v>0</v>
      </c>
      <c r="CK396">
        <v>1</v>
      </c>
      <c r="CL396" s="17">
        <v>0</v>
      </c>
      <c r="CM396">
        <v>0.14599999999999999</v>
      </c>
      <c r="CN396">
        <v>39</v>
      </c>
      <c r="CO396">
        <v>1</v>
      </c>
      <c r="CP396">
        <v>0</v>
      </c>
      <c r="CQ396">
        <v>37</v>
      </c>
      <c r="CR396" s="33" t="s">
        <v>85</v>
      </c>
    </row>
    <row r="397" spans="1:96" s="50" customFormat="1" x14ac:dyDescent="0.25">
      <c r="A397" s="50">
        <v>396</v>
      </c>
      <c r="B397" s="50">
        <v>25</v>
      </c>
      <c r="C397" s="51" t="s">
        <v>251</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1</v>
      </c>
      <c r="BP397" s="50">
        <v>0</v>
      </c>
      <c r="BQ397" s="50">
        <v>0</v>
      </c>
      <c r="BR397" s="50">
        <v>0</v>
      </c>
      <c r="BS397" s="64">
        <v>0</v>
      </c>
      <c r="BT397" s="50">
        <v>1</v>
      </c>
      <c r="BU397" s="50">
        <v>0</v>
      </c>
      <c r="BV397" s="50">
        <v>0</v>
      </c>
      <c r="BW397" s="64">
        <v>0</v>
      </c>
      <c r="BX397" s="50">
        <v>0</v>
      </c>
      <c r="BY397" s="50">
        <v>0</v>
      </c>
      <c r="BZ397" s="64">
        <v>0</v>
      </c>
      <c r="CA397" s="50">
        <v>1</v>
      </c>
      <c r="CB397" s="50">
        <v>0</v>
      </c>
      <c r="CC397" s="50">
        <v>0</v>
      </c>
      <c r="CD397" s="50">
        <v>0</v>
      </c>
      <c r="CE397" s="50">
        <v>0</v>
      </c>
      <c r="CF397" s="50">
        <v>0</v>
      </c>
      <c r="CG397" s="50">
        <v>0</v>
      </c>
      <c r="CH397">
        <v>0</v>
      </c>
      <c r="CI397" s="50">
        <v>0</v>
      </c>
      <c r="CJ397" s="50">
        <v>0</v>
      </c>
      <c r="CK397" s="50">
        <v>1</v>
      </c>
      <c r="CL397" s="64">
        <v>0</v>
      </c>
      <c r="CM397">
        <v>0.14599999999999999</v>
      </c>
      <c r="CN397">
        <v>39</v>
      </c>
      <c r="CO397">
        <v>1</v>
      </c>
      <c r="CP397">
        <v>0</v>
      </c>
      <c r="CQ397">
        <v>37</v>
      </c>
      <c r="CR397" s="33" t="s">
        <v>85</v>
      </c>
    </row>
    <row r="398" spans="1:96" x14ac:dyDescent="0.25">
      <c r="A398">
        <v>397</v>
      </c>
      <c r="B398">
        <v>26</v>
      </c>
      <c r="C398" s="24" t="s">
        <v>252</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0.16800000000000001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s="17">
        <v>0</v>
      </c>
      <c r="BT398">
        <v>0</v>
      </c>
      <c r="BU398">
        <v>1</v>
      </c>
      <c r="BV398">
        <v>0</v>
      </c>
      <c r="BW398" s="17">
        <v>0</v>
      </c>
      <c r="BX398">
        <v>0</v>
      </c>
      <c r="BY398">
        <v>0</v>
      </c>
      <c r="BZ398" s="17">
        <v>0</v>
      </c>
      <c r="CA398">
        <v>1</v>
      </c>
      <c r="CB398">
        <v>1</v>
      </c>
      <c r="CC398">
        <v>0</v>
      </c>
      <c r="CD398">
        <v>0</v>
      </c>
      <c r="CE398">
        <v>0</v>
      </c>
      <c r="CF398">
        <v>0</v>
      </c>
      <c r="CG398">
        <v>0</v>
      </c>
      <c r="CH398">
        <v>1</v>
      </c>
      <c r="CI398">
        <v>0</v>
      </c>
      <c r="CJ398">
        <v>0</v>
      </c>
      <c r="CK398">
        <v>0</v>
      </c>
      <c r="CL398" s="17">
        <v>0</v>
      </c>
      <c r="CM398">
        <v>0.16400000000000001</v>
      </c>
      <c r="CN398">
        <v>127</v>
      </c>
      <c r="CO398">
        <v>1</v>
      </c>
      <c r="CP398">
        <v>0</v>
      </c>
      <c r="CQ398">
        <v>31</v>
      </c>
      <c r="CR398" s="33" t="s">
        <v>85</v>
      </c>
    </row>
    <row r="399" spans="1:96" x14ac:dyDescent="0.25">
      <c r="A399">
        <v>398</v>
      </c>
      <c r="B399">
        <v>26</v>
      </c>
      <c r="C399" s="24" t="s">
        <v>252</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0.16800000000000001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s="17">
        <v>0</v>
      </c>
      <c r="BT399">
        <v>0</v>
      </c>
      <c r="BU399">
        <v>1</v>
      </c>
      <c r="BV399">
        <v>0</v>
      </c>
      <c r="BW399" s="17">
        <v>0</v>
      </c>
      <c r="BX399">
        <v>0</v>
      </c>
      <c r="BY399">
        <v>0</v>
      </c>
      <c r="BZ399" s="17">
        <v>0</v>
      </c>
      <c r="CA399">
        <v>1</v>
      </c>
      <c r="CB399">
        <v>1</v>
      </c>
      <c r="CC399">
        <v>0</v>
      </c>
      <c r="CD399">
        <v>0</v>
      </c>
      <c r="CE399">
        <v>0</v>
      </c>
      <c r="CF399">
        <v>0</v>
      </c>
      <c r="CG399">
        <v>0</v>
      </c>
      <c r="CH399">
        <v>1</v>
      </c>
      <c r="CI399">
        <v>0</v>
      </c>
      <c r="CJ399">
        <v>0</v>
      </c>
      <c r="CK399">
        <v>0</v>
      </c>
      <c r="CL399" s="17">
        <v>0</v>
      </c>
      <c r="CM399">
        <v>0.16400000000000001</v>
      </c>
      <c r="CN399">
        <v>127</v>
      </c>
      <c r="CO399">
        <v>1</v>
      </c>
      <c r="CP399">
        <v>0</v>
      </c>
      <c r="CQ399">
        <v>31</v>
      </c>
      <c r="CR399" s="33" t="s">
        <v>85</v>
      </c>
    </row>
    <row r="400" spans="1:96" x14ac:dyDescent="0.25">
      <c r="A400">
        <v>399</v>
      </c>
      <c r="B400">
        <v>26</v>
      </c>
      <c r="C400" s="24" t="s">
        <v>252</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0.16800000000000001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s="17">
        <v>0</v>
      </c>
      <c r="BT400">
        <v>0</v>
      </c>
      <c r="BU400">
        <v>1</v>
      </c>
      <c r="BV400">
        <v>0</v>
      </c>
      <c r="BW400" s="17">
        <v>0</v>
      </c>
      <c r="BX400">
        <v>0</v>
      </c>
      <c r="BY400">
        <v>0</v>
      </c>
      <c r="BZ400" s="17">
        <v>0</v>
      </c>
      <c r="CA400">
        <v>1</v>
      </c>
      <c r="CB400">
        <v>1</v>
      </c>
      <c r="CC400">
        <v>0</v>
      </c>
      <c r="CD400">
        <v>0</v>
      </c>
      <c r="CE400">
        <v>0</v>
      </c>
      <c r="CF400">
        <v>0</v>
      </c>
      <c r="CG400">
        <v>0</v>
      </c>
      <c r="CH400">
        <v>1</v>
      </c>
      <c r="CI400">
        <v>0</v>
      </c>
      <c r="CJ400">
        <v>0</v>
      </c>
      <c r="CK400">
        <v>0</v>
      </c>
      <c r="CL400" s="17">
        <v>0</v>
      </c>
      <c r="CM400">
        <v>0.16400000000000001</v>
      </c>
      <c r="CN400">
        <v>127</v>
      </c>
      <c r="CO400">
        <v>1</v>
      </c>
      <c r="CP400">
        <v>0</v>
      </c>
      <c r="CQ400">
        <v>31</v>
      </c>
      <c r="CR400" s="33" t="s">
        <v>85</v>
      </c>
    </row>
    <row r="401" spans="1:96" x14ac:dyDescent="0.25">
      <c r="A401">
        <v>400</v>
      </c>
      <c r="B401">
        <v>26</v>
      </c>
      <c r="C401" s="24" t="s">
        <v>252</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0.16800000000000001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s="17">
        <v>0</v>
      </c>
      <c r="BT401">
        <v>0</v>
      </c>
      <c r="BU401">
        <v>1</v>
      </c>
      <c r="BV401">
        <v>0</v>
      </c>
      <c r="BW401" s="17">
        <v>0</v>
      </c>
      <c r="BX401">
        <v>0</v>
      </c>
      <c r="BY401">
        <v>0</v>
      </c>
      <c r="BZ401" s="17">
        <v>0</v>
      </c>
      <c r="CA401">
        <v>1</v>
      </c>
      <c r="CB401">
        <v>1</v>
      </c>
      <c r="CC401">
        <v>0</v>
      </c>
      <c r="CD401">
        <v>0</v>
      </c>
      <c r="CE401">
        <v>0</v>
      </c>
      <c r="CF401">
        <v>0</v>
      </c>
      <c r="CG401">
        <v>0</v>
      </c>
      <c r="CH401">
        <v>1</v>
      </c>
      <c r="CI401">
        <v>0</v>
      </c>
      <c r="CJ401">
        <v>0</v>
      </c>
      <c r="CK401">
        <v>0</v>
      </c>
      <c r="CL401" s="17">
        <v>0</v>
      </c>
      <c r="CM401">
        <v>0.16400000000000001</v>
      </c>
      <c r="CN401">
        <v>127</v>
      </c>
      <c r="CO401">
        <v>1</v>
      </c>
      <c r="CP401">
        <v>0</v>
      </c>
      <c r="CQ401">
        <v>31</v>
      </c>
      <c r="CR401" s="33" t="s">
        <v>85</v>
      </c>
    </row>
    <row r="402" spans="1:96" x14ac:dyDescent="0.25">
      <c r="A402">
        <v>401</v>
      </c>
      <c r="B402">
        <v>26</v>
      </c>
      <c r="C402" s="24" t="s">
        <v>252</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0.16800000000000001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s="17">
        <v>0</v>
      </c>
      <c r="BT402">
        <v>0</v>
      </c>
      <c r="BU402">
        <v>1</v>
      </c>
      <c r="BV402">
        <v>0</v>
      </c>
      <c r="BW402" s="17">
        <v>0</v>
      </c>
      <c r="BX402">
        <v>0</v>
      </c>
      <c r="BY402">
        <v>0</v>
      </c>
      <c r="BZ402" s="17">
        <v>0</v>
      </c>
      <c r="CA402">
        <v>1</v>
      </c>
      <c r="CB402">
        <v>1</v>
      </c>
      <c r="CC402">
        <v>0</v>
      </c>
      <c r="CD402">
        <v>0</v>
      </c>
      <c r="CE402">
        <v>0</v>
      </c>
      <c r="CF402">
        <v>0</v>
      </c>
      <c r="CG402">
        <v>0</v>
      </c>
      <c r="CH402">
        <v>1</v>
      </c>
      <c r="CI402">
        <v>0</v>
      </c>
      <c r="CJ402">
        <v>0</v>
      </c>
      <c r="CK402">
        <v>0</v>
      </c>
      <c r="CL402" s="17">
        <v>0</v>
      </c>
      <c r="CM402">
        <v>0.16400000000000001</v>
      </c>
      <c r="CN402">
        <v>127</v>
      </c>
      <c r="CO402">
        <v>1</v>
      </c>
      <c r="CP402">
        <v>0</v>
      </c>
      <c r="CQ402">
        <v>31</v>
      </c>
      <c r="CR402" s="33" t="s">
        <v>85</v>
      </c>
    </row>
    <row r="403" spans="1:96" x14ac:dyDescent="0.25">
      <c r="A403">
        <v>402</v>
      </c>
      <c r="B403">
        <v>26</v>
      </c>
      <c r="C403" s="24" t="s">
        <v>252</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0.16800000000000001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s="17">
        <v>0</v>
      </c>
      <c r="BT403">
        <v>0</v>
      </c>
      <c r="BU403">
        <v>1</v>
      </c>
      <c r="BV403">
        <v>0</v>
      </c>
      <c r="BW403" s="17">
        <v>0</v>
      </c>
      <c r="BX403">
        <v>0</v>
      </c>
      <c r="BY403">
        <v>0</v>
      </c>
      <c r="BZ403" s="17">
        <v>0</v>
      </c>
      <c r="CA403">
        <v>1</v>
      </c>
      <c r="CB403">
        <v>1</v>
      </c>
      <c r="CC403">
        <v>0</v>
      </c>
      <c r="CD403">
        <v>0</v>
      </c>
      <c r="CE403">
        <v>0</v>
      </c>
      <c r="CF403">
        <v>0</v>
      </c>
      <c r="CG403">
        <v>0</v>
      </c>
      <c r="CH403">
        <v>1</v>
      </c>
      <c r="CI403">
        <v>0</v>
      </c>
      <c r="CJ403">
        <v>0</v>
      </c>
      <c r="CK403">
        <v>0</v>
      </c>
      <c r="CL403" s="17">
        <v>0</v>
      </c>
      <c r="CM403">
        <v>0.16400000000000001</v>
      </c>
      <c r="CN403">
        <v>127</v>
      </c>
      <c r="CO403">
        <v>1</v>
      </c>
      <c r="CP403">
        <v>0</v>
      </c>
      <c r="CQ403">
        <v>31</v>
      </c>
      <c r="CR403" s="33" t="s">
        <v>85</v>
      </c>
    </row>
    <row r="404" spans="1:96" x14ac:dyDescent="0.25">
      <c r="A404">
        <v>403</v>
      </c>
      <c r="B404">
        <v>26</v>
      </c>
      <c r="C404" s="24" t="s">
        <v>252</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0.16800000000000001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s="17">
        <v>0</v>
      </c>
      <c r="BT404">
        <v>0</v>
      </c>
      <c r="BU404">
        <v>1</v>
      </c>
      <c r="BV404">
        <v>0</v>
      </c>
      <c r="BW404" s="17">
        <v>0</v>
      </c>
      <c r="BX404">
        <v>0</v>
      </c>
      <c r="BY404">
        <v>0</v>
      </c>
      <c r="BZ404" s="17">
        <v>0</v>
      </c>
      <c r="CA404">
        <v>1</v>
      </c>
      <c r="CB404">
        <v>1</v>
      </c>
      <c r="CC404">
        <v>0</v>
      </c>
      <c r="CD404">
        <v>0</v>
      </c>
      <c r="CE404">
        <v>0</v>
      </c>
      <c r="CF404">
        <v>0</v>
      </c>
      <c r="CG404">
        <v>0</v>
      </c>
      <c r="CH404">
        <v>1</v>
      </c>
      <c r="CI404">
        <v>0</v>
      </c>
      <c r="CJ404">
        <v>0</v>
      </c>
      <c r="CK404">
        <v>0</v>
      </c>
      <c r="CL404" s="17">
        <v>0</v>
      </c>
      <c r="CM404">
        <v>0.16400000000000001</v>
      </c>
      <c r="CN404">
        <v>127</v>
      </c>
      <c r="CO404">
        <v>1</v>
      </c>
      <c r="CP404">
        <v>0</v>
      </c>
      <c r="CQ404">
        <v>31</v>
      </c>
      <c r="CR404" s="33" t="s">
        <v>85</v>
      </c>
    </row>
    <row r="405" spans="1:96" x14ac:dyDescent="0.25">
      <c r="A405">
        <v>404</v>
      </c>
      <c r="B405">
        <v>26</v>
      </c>
      <c r="C405" s="24" t="s">
        <v>252</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0.16800000000000001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s="17">
        <v>0</v>
      </c>
      <c r="BT405">
        <v>0</v>
      </c>
      <c r="BU405">
        <v>1</v>
      </c>
      <c r="BV405">
        <v>0</v>
      </c>
      <c r="BW405" s="17">
        <v>0</v>
      </c>
      <c r="BX405">
        <v>0</v>
      </c>
      <c r="BY405">
        <v>0</v>
      </c>
      <c r="BZ405" s="17">
        <v>0</v>
      </c>
      <c r="CA405">
        <v>1</v>
      </c>
      <c r="CB405">
        <v>1</v>
      </c>
      <c r="CC405">
        <v>0</v>
      </c>
      <c r="CD405">
        <v>0</v>
      </c>
      <c r="CE405">
        <v>0</v>
      </c>
      <c r="CF405">
        <v>0</v>
      </c>
      <c r="CG405">
        <v>0</v>
      </c>
      <c r="CH405">
        <v>1</v>
      </c>
      <c r="CI405">
        <v>0</v>
      </c>
      <c r="CJ405">
        <v>0</v>
      </c>
      <c r="CK405">
        <v>0</v>
      </c>
      <c r="CL405" s="17">
        <v>0</v>
      </c>
      <c r="CM405">
        <v>0.16400000000000001</v>
      </c>
      <c r="CN405">
        <v>127</v>
      </c>
      <c r="CO405">
        <v>1</v>
      </c>
      <c r="CP405">
        <v>0</v>
      </c>
      <c r="CQ405">
        <v>31</v>
      </c>
      <c r="CR405" s="33" t="s">
        <v>85</v>
      </c>
    </row>
    <row r="406" spans="1:96" x14ac:dyDescent="0.25">
      <c r="A406">
        <v>405</v>
      </c>
      <c r="B406">
        <v>26</v>
      </c>
      <c r="C406" s="24" t="s">
        <v>252</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0.16800000000000001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s="17">
        <v>0</v>
      </c>
      <c r="BT406">
        <v>0</v>
      </c>
      <c r="BU406">
        <v>1</v>
      </c>
      <c r="BV406">
        <v>0</v>
      </c>
      <c r="BW406" s="17">
        <v>0</v>
      </c>
      <c r="BX406">
        <v>0</v>
      </c>
      <c r="BY406">
        <v>0</v>
      </c>
      <c r="BZ406" s="17">
        <v>0</v>
      </c>
      <c r="CA406">
        <v>1</v>
      </c>
      <c r="CB406">
        <v>1</v>
      </c>
      <c r="CC406">
        <v>0</v>
      </c>
      <c r="CD406">
        <v>0</v>
      </c>
      <c r="CE406">
        <v>0</v>
      </c>
      <c r="CF406">
        <v>0</v>
      </c>
      <c r="CG406">
        <v>0</v>
      </c>
      <c r="CH406">
        <v>1</v>
      </c>
      <c r="CI406">
        <v>0</v>
      </c>
      <c r="CJ406">
        <v>0</v>
      </c>
      <c r="CK406">
        <v>0</v>
      </c>
      <c r="CL406" s="17">
        <v>0</v>
      </c>
      <c r="CM406">
        <v>0.16400000000000001</v>
      </c>
      <c r="CN406">
        <v>127</v>
      </c>
      <c r="CO406">
        <v>1</v>
      </c>
      <c r="CP406">
        <v>0</v>
      </c>
      <c r="CQ406">
        <v>31</v>
      </c>
      <c r="CR406" s="33" t="s">
        <v>85</v>
      </c>
    </row>
    <row r="407" spans="1:96" x14ac:dyDescent="0.25">
      <c r="A407">
        <v>406</v>
      </c>
      <c r="B407">
        <v>26</v>
      </c>
      <c r="C407" s="24" t="s">
        <v>252</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0.16800000000000001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s="17">
        <v>0</v>
      </c>
      <c r="BT407">
        <v>0</v>
      </c>
      <c r="BU407">
        <v>1</v>
      </c>
      <c r="BV407">
        <v>0</v>
      </c>
      <c r="BW407" s="17">
        <v>0</v>
      </c>
      <c r="BX407">
        <v>0</v>
      </c>
      <c r="BY407">
        <v>0</v>
      </c>
      <c r="BZ407" s="17">
        <v>0</v>
      </c>
      <c r="CA407">
        <v>1</v>
      </c>
      <c r="CB407">
        <v>1</v>
      </c>
      <c r="CC407">
        <v>0</v>
      </c>
      <c r="CD407">
        <v>0</v>
      </c>
      <c r="CE407">
        <v>0</v>
      </c>
      <c r="CF407">
        <v>0</v>
      </c>
      <c r="CG407">
        <v>0</v>
      </c>
      <c r="CH407">
        <v>1</v>
      </c>
      <c r="CI407">
        <v>0</v>
      </c>
      <c r="CJ407">
        <v>0</v>
      </c>
      <c r="CK407">
        <v>0</v>
      </c>
      <c r="CL407" s="17">
        <v>0</v>
      </c>
      <c r="CM407">
        <v>0.16400000000000001</v>
      </c>
      <c r="CN407">
        <v>127</v>
      </c>
      <c r="CO407">
        <v>1</v>
      </c>
      <c r="CP407">
        <v>0</v>
      </c>
      <c r="CQ407">
        <v>31</v>
      </c>
      <c r="CR407" s="33" t="s">
        <v>85</v>
      </c>
    </row>
    <row r="408" spans="1:96" x14ac:dyDescent="0.25">
      <c r="A408">
        <v>407</v>
      </c>
      <c r="B408">
        <v>26</v>
      </c>
      <c r="C408" s="24" t="s">
        <v>252</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0.16800000000000001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s="17">
        <v>0</v>
      </c>
      <c r="BT408">
        <v>0</v>
      </c>
      <c r="BU408">
        <v>1</v>
      </c>
      <c r="BV408">
        <v>0</v>
      </c>
      <c r="BW408" s="17">
        <v>0</v>
      </c>
      <c r="BX408">
        <v>0</v>
      </c>
      <c r="BY408">
        <v>0</v>
      </c>
      <c r="BZ408" s="17">
        <v>0</v>
      </c>
      <c r="CA408">
        <v>1</v>
      </c>
      <c r="CB408">
        <v>1</v>
      </c>
      <c r="CC408">
        <v>0</v>
      </c>
      <c r="CD408">
        <v>0</v>
      </c>
      <c r="CE408">
        <v>0</v>
      </c>
      <c r="CF408">
        <v>0</v>
      </c>
      <c r="CG408">
        <v>0</v>
      </c>
      <c r="CH408">
        <v>1</v>
      </c>
      <c r="CI408">
        <v>0</v>
      </c>
      <c r="CJ408">
        <v>0</v>
      </c>
      <c r="CK408">
        <v>0</v>
      </c>
      <c r="CL408" s="17">
        <v>0</v>
      </c>
      <c r="CM408">
        <v>0.16400000000000001</v>
      </c>
      <c r="CN408">
        <v>127</v>
      </c>
      <c r="CO408">
        <v>1</v>
      </c>
      <c r="CP408">
        <v>0</v>
      </c>
      <c r="CQ408">
        <v>31</v>
      </c>
      <c r="CR408" s="33" t="s">
        <v>85</v>
      </c>
    </row>
    <row r="409" spans="1:96" x14ac:dyDescent="0.25">
      <c r="A409">
        <v>408</v>
      </c>
      <c r="B409" s="50">
        <v>26</v>
      </c>
      <c r="C409" s="51" t="s">
        <v>252</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42">
        <v>0.16800000000000001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64">
        <v>0</v>
      </c>
      <c r="BT409" s="50">
        <v>0</v>
      </c>
      <c r="BU409" s="50">
        <v>1</v>
      </c>
      <c r="BV409" s="50">
        <v>0</v>
      </c>
      <c r="BW409" s="64">
        <v>0</v>
      </c>
      <c r="BX409" s="50">
        <v>0</v>
      </c>
      <c r="BY409" s="50">
        <v>0</v>
      </c>
      <c r="BZ409" s="64">
        <v>0</v>
      </c>
      <c r="CA409" s="50">
        <v>1</v>
      </c>
      <c r="CB409" s="50">
        <v>1</v>
      </c>
      <c r="CC409" s="50">
        <v>0</v>
      </c>
      <c r="CD409" s="50">
        <v>0</v>
      </c>
      <c r="CE409" s="50">
        <v>0</v>
      </c>
      <c r="CF409" s="50">
        <v>0</v>
      </c>
      <c r="CG409" s="50">
        <v>0</v>
      </c>
      <c r="CH409">
        <v>1</v>
      </c>
      <c r="CI409" s="50">
        <v>0</v>
      </c>
      <c r="CJ409" s="50">
        <v>0</v>
      </c>
      <c r="CK409" s="50">
        <v>0</v>
      </c>
      <c r="CL409" s="64">
        <v>0</v>
      </c>
      <c r="CM409">
        <v>0.16400000000000001</v>
      </c>
      <c r="CN409">
        <v>127</v>
      </c>
      <c r="CO409">
        <v>1</v>
      </c>
      <c r="CP409">
        <v>0</v>
      </c>
      <c r="CQ409">
        <v>31</v>
      </c>
      <c r="CR409" s="33" t="s">
        <v>85</v>
      </c>
    </row>
    <row r="410" spans="1:96" x14ac:dyDescent="0.25">
      <c r="A410">
        <v>409</v>
      </c>
      <c r="B410">
        <v>27</v>
      </c>
      <c r="C410" s="24" t="s">
        <v>397</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s="17">
        <v>0</v>
      </c>
      <c r="BT410">
        <v>0</v>
      </c>
      <c r="BU410">
        <v>0</v>
      </c>
      <c r="BV410">
        <v>1</v>
      </c>
      <c r="BW410" s="17">
        <v>0</v>
      </c>
      <c r="BX410">
        <v>0</v>
      </c>
      <c r="BY410">
        <v>0</v>
      </c>
      <c r="BZ410" s="17">
        <v>0</v>
      </c>
      <c r="CA410">
        <v>0</v>
      </c>
      <c r="CB410">
        <v>0</v>
      </c>
      <c r="CC410">
        <v>1</v>
      </c>
      <c r="CD410">
        <v>1</v>
      </c>
      <c r="CE410">
        <v>0</v>
      </c>
      <c r="CF410">
        <v>0</v>
      </c>
      <c r="CG410">
        <v>0</v>
      </c>
      <c r="CH410">
        <v>0</v>
      </c>
      <c r="CI410">
        <v>0</v>
      </c>
      <c r="CJ410">
        <v>0</v>
      </c>
      <c r="CK410">
        <v>0</v>
      </c>
      <c r="CL410" s="17">
        <v>0</v>
      </c>
      <c r="CM410">
        <v>8.5000000000000006E-2</v>
      </c>
      <c r="CN410">
        <v>58</v>
      </c>
      <c r="CO410">
        <v>1</v>
      </c>
      <c r="CP410">
        <v>0</v>
      </c>
      <c r="CQ410">
        <v>27</v>
      </c>
      <c r="CR410" s="33" t="s">
        <v>85</v>
      </c>
    </row>
    <row r="411" spans="1:96" x14ac:dyDescent="0.25">
      <c r="A411">
        <v>410</v>
      </c>
      <c r="B411">
        <v>27</v>
      </c>
      <c r="C411" s="24" t="s">
        <v>397</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s="17">
        <v>0</v>
      </c>
      <c r="BT411">
        <v>0</v>
      </c>
      <c r="BU411">
        <v>0</v>
      </c>
      <c r="BV411">
        <v>1</v>
      </c>
      <c r="BW411" s="17">
        <v>0</v>
      </c>
      <c r="BX411">
        <v>0</v>
      </c>
      <c r="BY411">
        <v>0</v>
      </c>
      <c r="BZ411" s="17">
        <v>0</v>
      </c>
      <c r="CA411">
        <v>0</v>
      </c>
      <c r="CB411">
        <v>0</v>
      </c>
      <c r="CC411">
        <v>1</v>
      </c>
      <c r="CD411">
        <v>1</v>
      </c>
      <c r="CE411">
        <v>0</v>
      </c>
      <c r="CF411">
        <v>0</v>
      </c>
      <c r="CG411">
        <v>0</v>
      </c>
      <c r="CH411">
        <v>0</v>
      </c>
      <c r="CI411">
        <v>0</v>
      </c>
      <c r="CJ411">
        <v>0</v>
      </c>
      <c r="CK411">
        <v>0</v>
      </c>
      <c r="CL411" s="17">
        <v>0</v>
      </c>
      <c r="CM411">
        <v>8.5000000000000006E-2</v>
      </c>
      <c r="CN411">
        <v>58</v>
      </c>
      <c r="CO411">
        <v>1</v>
      </c>
      <c r="CP411">
        <v>0</v>
      </c>
      <c r="CQ411">
        <v>27</v>
      </c>
      <c r="CR411" s="33" t="s">
        <v>85</v>
      </c>
    </row>
    <row r="412" spans="1:96" x14ac:dyDescent="0.25">
      <c r="A412">
        <v>411</v>
      </c>
      <c r="B412">
        <v>27</v>
      </c>
      <c r="C412" s="24" t="s">
        <v>397</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s="17">
        <v>0</v>
      </c>
      <c r="BT412">
        <v>0</v>
      </c>
      <c r="BU412">
        <v>0</v>
      </c>
      <c r="BV412">
        <v>1</v>
      </c>
      <c r="BW412" s="17">
        <v>0</v>
      </c>
      <c r="BX412">
        <v>0</v>
      </c>
      <c r="BY412">
        <v>0</v>
      </c>
      <c r="BZ412" s="17">
        <v>0</v>
      </c>
      <c r="CA412">
        <v>0</v>
      </c>
      <c r="CB412">
        <v>0</v>
      </c>
      <c r="CC412">
        <v>1</v>
      </c>
      <c r="CD412">
        <v>1</v>
      </c>
      <c r="CE412">
        <v>0</v>
      </c>
      <c r="CF412">
        <v>0</v>
      </c>
      <c r="CG412">
        <v>0</v>
      </c>
      <c r="CH412">
        <v>0</v>
      </c>
      <c r="CI412">
        <v>0</v>
      </c>
      <c r="CJ412">
        <v>0</v>
      </c>
      <c r="CK412">
        <v>0</v>
      </c>
      <c r="CL412" s="17">
        <v>0</v>
      </c>
      <c r="CM412">
        <v>8.5000000000000006E-2</v>
      </c>
      <c r="CN412">
        <v>58</v>
      </c>
      <c r="CO412">
        <v>1</v>
      </c>
      <c r="CP412">
        <v>0</v>
      </c>
      <c r="CQ412">
        <v>27</v>
      </c>
      <c r="CR412" s="33" t="s">
        <v>85</v>
      </c>
    </row>
    <row r="413" spans="1:96" x14ac:dyDescent="0.25">
      <c r="A413">
        <v>412</v>
      </c>
      <c r="B413">
        <v>27</v>
      </c>
      <c r="C413" s="24" t="s">
        <v>397</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s="17">
        <v>0</v>
      </c>
      <c r="BT413">
        <v>0</v>
      </c>
      <c r="BU413">
        <v>0</v>
      </c>
      <c r="BV413">
        <v>1</v>
      </c>
      <c r="BW413" s="17">
        <v>0</v>
      </c>
      <c r="BX413">
        <v>0</v>
      </c>
      <c r="BY413">
        <v>0</v>
      </c>
      <c r="BZ413" s="17">
        <v>0</v>
      </c>
      <c r="CA413">
        <v>0</v>
      </c>
      <c r="CB413">
        <v>0</v>
      </c>
      <c r="CC413">
        <v>1</v>
      </c>
      <c r="CD413">
        <v>1</v>
      </c>
      <c r="CE413">
        <v>0</v>
      </c>
      <c r="CF413">
        <v>0</v>
      </c>
      <c r="CG413">
        <v>0</v>
      </c>
      <c r="CH413">
        <v>0</v>
      </c>
      <c r="CI413">
        <v>0</v>
      </c>
      <c r="CJ413">
        <v>0</v>
      </c>
      <c r="CK413">
        <v>0</v>
      </c>
      <c r="CL413" s="17">
        <v>0</v>
      </c>
      <c r="CM413">
        <v>8.5000000000000006E-2</v>
      </c>
      <c r="CN413">
        <v>58</v>
      </c>
      <c r="CO413">
        <v>1</v>
      </c>
      <c r="CP413">
        <v>0</v>
      </c>
      <c r="CQ413">
        <v>27</v>
      </c>
      <c r="CR413" s="33" t="s">
        <v>85</v>
      </c>
    </row>
    <row r="414" spans="1:96" x14ac:dyDescent="0.25">
      <c r="A414">
        <v>413</v>
      </c>
      <c r="B414">
        <v>27</v>
      </c>
      <c r="C414" s="24" t="s">
        <v>397</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s="17">
        <v>0</v>
      </c>
      <c r="BT414">
        <v>0</v>
      </c>
      <c r="BU414">
        <v>0</v>
      </c>
      <c r="BV414">
        <v>1</v>
      </c>
      <c r="BW414" s="17">
        <v>0</v>
      </c>
      <c r="BX414">
        <v>0</v>
      </c>
      <c r="BY414">
        <v>0</v>
      </c>
      <c r="BZ414" s="17">
        <v>0</v>
      </c>
      <c r="CA414">
        <v>0</v>
      </c>
      <c r="CB414">
        <v>0</v>
      </c>
      <c r="CC414">
        <v>1</v>
      </c>
      <c r="CD414">
        <v>1</v>
      </c>
      <c r="CE414">
        <v>0</v>
      </c>
      <c r="CF414">
        <v>0</v>
      </c>
      <c r="CG414">
        <v>0</v>
      </c>
      <c r="CH414">
        <v>0</v>
      </c>
      <c r="CI414">
        <v>0</v>
      </c>
      <c r="CJ414">
        <v>0</v>
      </c>
      <c r="CK414">
        <v>0</v>
      </c>
      <c r="CL414" s="17">
        <v>0</v>
      </c>
      <c r="CM414">
        <v>8.5000000000000006E-2</v>
      </c>
      <c r="CN414">
        <v>58</v>
      </c>
      <c r="CO414">
        <v>1</v>
      </c>
      <c r="CP414">
        <v>0</v>
      </c>
      <c r="CQ414">
        <v>27</v>
      </c>
      <c r="CR414" s="33" t="s">
        <v>85</v>
      </c>
    </row>
    <row r="415" spans="1:96" x14ac:dyDescent="0.25">
      <c r="A415">
        <v>414</v>
      </c>
      <c r="B415">
        <v>27</v>
      </c>
      <c r="C415" s="24" t="s">
        <v>397</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s="17">
        <v>0</v>
      </c>
      <c r="BT415">
        <v>0</v>
      </c>
      <c r="BU415">
        <v>0</v>
      </c>
      <c r="BV415">
        <v>1</v>
      </c>
      <c r="BW415" s="17">
        <v>0</v>
      </c>
      <c r="BX415">
        <v>0</v>
      </c>
      <c r="BY415">
        <v>0</v>
      </c>
      <c r="BZ415" s="17">
        <v>0</v>
      </c>
      <c r="CA415">
        <v>0</v>
      </c>
      <c r="CB415">
        <v>0</v>
      </c>
      <c r="CC415">
        <v>1</v>
      </c>
      <c r="CD415">
        <v>1</v>
      </c>
      <c r="CE415">
        <v>0</v>
      </c>
      <c r="CF415">
        <v>0</v>
      </c>
      <c r="CG415">
        <v>0</v>
      </c>
      <c r="CH415">
        <v>0</v>
      </c>
      <c r="CI415">
        <v>0</v>
      </c>
      <c r="CJ415">
        <v>0</v>
      </c>
      <c r="CK415">
        <v>0</v>
      </c>
      <c r="CL415" s="17">
        <v>0</v>
      </c>
      <c r="CM415">
        <v>8.5000000000000006E-2</v>
      </c>
      <c r="CN415">
        <v>58</v>
      </c>
      <c r="CO415">
        <v>1</v>
      </c>
      <c r="CP415">
        <v>0</v>
      </c>
      <c r="CQ415">
        <v>27</v>
      </c>
      <c r="CR415" s="33" t="s">
        <v>85</v>
      </c>
    </row>
    <row r="416" spans="1:96" x14ac:dyDescent="0.25">
      <c r="A416">
        <v>415</v>
      </c>
      <c r="B416">
        <v>27</v>
      </c>
      <c r="C416" s="24" t="s">
        <v>397</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s="17">
        <v>0</v>
      </c>
      <c r="BT416">
        <v>0</v>
      </c>
      <c r="BU416">
        <v>0</v>
      </c>
      <c r="BV416">
        <v>1</v>
      </c>
      <c r="BW416" s="17">
        <v>0</v>
      </c>
      <c r="BX416">
        <v>0</v>
      </c>
      <c r="BY416">
        <v>0</v>
      </c>
      <c r="BZ416" s="17">
        <v>0</v>
      </c>
      <c r="CA416">
        <v>0</v>
      </c>
      <c r="CB416">
        <v>0</v>
      </c>
      <c r="CC416">
        <v>1</v>
      </c>
      <c r="CD416">
        <v>1</v>
      </c>
      <c r="CE416">
        <v>0</v>
      </c>
      <c r="CF416">
        <v>0</v>
      </c>
      <c r="CG416">
        <v>0</v>
      </c>
      <c r="CH416">
        <v>0</v>
      </c>
      <c r="CI416">
        <v>0</v>
      </c>
      <c r="CJ416">
        <v>0</v>
      </c>
      <c r="CK416">
        <v>0</v>
      </c>
      <c r="CL416" s="17">
        <v>0</v>
      </c>
      <c r="CM416">
        <v>8.5000000000000006E-2</v>
      </c>
      <c r="CN416">
        <v>58</v>
      </c>
      <c r="CO416">
        <v>1</v>
      </c>
      <c r="CP416">
        <v>0</v>
      </c>
      <c r="CQ416">
        <v>27</v>
      </c>
      <c r="CR416" s="33" t="s">
        <v>85</v>
      </c>
    </row>
    <row r="417" spans="1:96" s="50" customFormat="1" x14ac:dyDescent="0.25">
      <c r="A417" s="50">
        <v>416</v>
      </c>
      <c r="B417" s="50">
        <v>27</v>
      </c>
      <c r="C417" s="51" t="s">
        <v>397</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64">
        <v>0</v>
      </c>
      <c r="BT417" s="50">
        <v>0</v>
      </c>
      <c r="BU417" s="50">
        <v>0</v>
      </c>
      <c r="BV417" s="50">
        <v>1</v>
      </c>
      <c r="BW417" s="64">
        <v>0</v>
      </c>
      <c r="BX417" s="50">
        <v>0</v>
      </c>
      <c r="BY417" s="50">
        <v>0</v>
      </c>
      <c r="BZ417" s="64">
        <v>0</v>
      </c>
      <c r="CA417" s="50">
        <v>0</v>
      </c>
      <c r="CB417" s="50">
        <v>0</v>
      </c>
      <c r="CC417" s="50">
        <v>1</v>
      </c>
      <c r="CD417" s="50">
        <v>1</v>
      </c>
      <c r="CE417" s="50">
        <v>0</v>
      </c>
      <c r="CF417" s="50">
        <v>0</v>
      </c>
      <c r="CG417" s="50">
        <v>0</v>
      </c>
      <c r="CH417">
        <v>0</v>
      </c>
      <c r="CI417" s="50">
        <v>0</v>
      </c>
      <c r="CJ417" s="50">
        <v>0</v>
      </c>
      <c r="CK417" s="50">
        <v>0</v>
      </c>
      <c r="CL417" s="64">
        <v>0</v>
      </c>
      <c r="CM417">
        <v>8.5000000000000006E-2</v>
      </c>
      <c r="CN417">
        <v>58</v>
      </c>
      <c r="CO417">
        <v>1</v>
      </c>
      <c r="CP417">
        <v>0</v>
      </c>
      <c r="CQ417">
        <v>27</v>
      </c>
      <c r="CR417" s="33" t="s">
        <v>85</v>
      </c>
    </row>
    <row r="418" spans="1:96" x14ac:dyDescent="0.25">
      <c r="A418">
        <v>417</v>
      </c>
      <c r="B418">
        <v>28</v>
      </c>
      <c r="C418" s="24" t="s">
        <v>265</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s="17">
        <v>0</v>
      </c>
      <c r="BT418">
        <v>0</v>
      </c>
      <c r="BU418">
        <v>0</v>
      </c>
      <c r="BV418">
        <v>1</v>
      </c>
      <c r="BW418" s="17">
        <v>0</v>
      </c>
      <c r="BX418">
        <v>0</v>
      </c>
      <c r="BY418">
        <v>0</v>
      </c>
      <c r="BZ418" s="17">
        <v>0</v>
      </c>
      <c r="CA418">
        <v>0</v>
      </c>
      <c r="CB418">
        <v>0</v>
      </c>
      <c r="CC418">
        <v>1</v>
      </c>
      <c r="CD418">
        <v>1</v>
      </c>
      <c r="CE418">
        <v>0</v>
      </c>
      <c r="CF418">
        <v>0</v>
      </c>
      <c r="CG418">
        <v>0</v>
      </c>
      <c r="CH418">
        <v>0</v>
      </c>
      <c r="CI418">
        <v>0</v>
      </c>
      <c r="CJ418">
        <v>0</v>
      </c>
      <c r="CK418">
        <v>0</v>
      </c>
      <c r="CL418" s="17">
        <v>0</v>
      </c>
      <c r="CM418">
        <v>2.3E-2</v>
      </c>
      <c r="CN418">
        <v>97</v>
      </c>
      <c r="CO418">
        <v>1</v>
      </c>
      <c r="CP418">
        <v>0</v>
      </c>
      <c r="CQ418">
        <v>30</v>
      </c>
      <c r="CR418" s="33" t="s">
        <v>85</v>
      </c>
    </row>
    <row r="419" spans="1:96" x14ac:dyDescent="0.25">
      <c r="A419">
        <v>418</v>
      </c>
      <c r="B419">
        <v>28</v>
      </c>
      <c r="C419" s="24" t="s">
        <v>265</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s="17">
        <v>0</v>
      </c>
      <c r="BT419">
        <v>0</v>
      </c>
      <c r="BU419">
        <v>0</v>
      </c>
      <c r="BV419">
        <v>1</v>
      </c>
      <c r="BW419" s="17">
        <v>0</v>
      </c>
      <c r="BX419">
        <v>0</v>
      </c>
      <c r="BY419">
        <v>0</v>
      </c>
      <c r="BZ419" s="17">
        <v>0</v>
      </c>
      <c r="CA419">
        <v>0</v>
      </c>
      <c r="CB419">
        <v>0</v>
      </c>
      <c r="CC419">
        <v>1</v>
      </c>
      <c r="CD419">
        <v>1</v>
      </c>
      <c r="CE419">
        <v>0</v>
      </c>
      <c r="CF419">
        <v>0</v>
      </c>
      <c r="CG419">
        <v>0</v>
      </c>
      <c r="CH419">
        <v>0</v>
      </c>
      <c r="CI419">
        <v>0</v>
      </c>
      <c r="CJ419">
        <v>0</v>
      </c>
      <c r="CK419">
        <v>0</v>
      </c>
      <c r="CL419" s="17">
        <v>0</v>
      </c>
      <c r="CM419">
        <v>2.3E-2</v>
      </c>
      <c r="CN419">
        <v>97</v>
      </c>
      <c r="CO419">
        <v>1</v>
      </c>
      <c r="CP419">
        <v>0</v>
      </c>
      <c r="CQ419">
        <v>30</v>
      </c>
      <c r="CR419" s="33" t="s">
        <v>85</v>
      </c>
    </row>
    <row r="420" spans="1:96" x14ac:dyDescent="0.25">
      <c r="A420">
        <v>419</v>
      </c>
      <c r="B420">
        <v>28</v>
      </c>
      <c r="C420" s="24" t="s">
        <v>265</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s="17">
        <v>0</v>
      </c>
      <c r="BT420">
        <v>0</v>
      </c>
      <c r="BU420">
        <v>0</v>
      </c>
      <c r="BV420">
        <v>1</v>
      </c>
      <c r="BW420" s="17">
        <v>0</v>
      </c>
      <c r="BX420">
        <v>0</v>
      </c>
      <c r="BY420">
        <v>0</v>
      </c>
      <c r="BZ420" s="17">
        <v>0</v>
      </c>
      <c r="CA420">
        <v>0</v>
      </c>
      <c r="CB420">
        <v>0</v>
      </c>
      <c r="CC420">
        <v>1</v>
      </c>
      <c r="CD420">
        <v>1</v>
      </c>
      <c r="CE420">
        <v>0</v>
      </c>
      <c r="CF420">
        <v>0</v>
      </c>
      <c r="CG420">
        <v>0</v>
      </c>
      <c r="CH420">
        <v>0</v>
      </c>
      <c r="CI420">
        <v>0</v>
      </c>
      <c r="CJ420">
        <v>0</v>
      </c>
      <c r="CK420">
        <v>0</v>
      </c>
      <c r="CL420" s="17">
        <v>0</v>
      </c>
      <c r="CM420">
        <v>2.3E-2</v>
      </c>
      <c r="CN420">
        <v>97</v>
      </c>
      <c r="CO420">
        <v>1</v>
      </c>
      <c r="CP420">
        <v>0</v>
      </c>
      <c r="CQ420">
        <v>30</v>
      </c>
      <c r="CR420" s="33" t="s">
        <v>85</v>
      </c>
    </row>
    <row r="421" spans="1:96" x14ac:dyDescent="0.25">
      <c r="A421">
        <v>420</v>
      </c>
      <c r="B421">
        <v>28</v>
      </c>
      <c r="C421" s="24" t="s">
        <v>265</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s="17">
        <v>0</v>
      </c>
      <c r="BT421">
        <v>0</v>
      </c>
      <c r="BU421">
        <v>0</v>
      </c>
      <c r="BV421">
        <v>1</v>
      </c>
      <c r="BW421" s="17">
        <v>0</v>
      </c>
      <c r="BX421">
        <v>0</v>
      </c>
      <c r="BY421">
        <v>0</v>
      </c>
      <c r="BZ421" s="17">
        <v>0</v>
      </c>
      <c r="CA421">
        <v>0</v>
      </c>
      <c r="CB421">
        <v>0</v>
      </c>
      <c r="CC421">
        <v>1</v>
      </c>
      <c r="CD421">
        <v>1</v>
      </c>
      <c r="CE421">
        <v>0</v>
      </c>
      <c r="CF421">
        <v>0</v>
      </c>
      <c r="CG421">
        <v>0</v>
      </c>
      <c r="CH421">
        <v>0</v>
      </c>
      <c r="CI421">
        <v>0</v>
      </c>
      <c r="CJ421">
        <v>0</v>
      </c>
      <c r="CK421">
        <v>0</v>
      </c>
      <c r="CL421" s="17">
        <v>0</v>
      </c>
      <c r="CM421">
        <v>2.3E-2</v>
      </c>
      <c r="CN421">
        <v>97</v>
      </c>
      <c r="CO421">
        <v>1</v>
      </c>
      <c r="CP421">
        <v>0</v>
      </c>
      <c r="CQ421">
        <v>30</v>
      </c>
      <c r="CR421" s="33" t="s">
        <v>85</v>
      </c>
    </row>
    <row r="422" spans="1:96" x14ac:dyDescent="0.25">
      <c r="A422">
        <v>421</v>
      </c>
      <c r="B422">
        <v>28</v>
      </c>
      <c r="C422" s="24" t="s">
        <v>265</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s="17">
        <v>0</v>
      </c>
      <c r="BT422">
        <v>0</v>
      </c>
      <c r="BU422">
        <v>0</v>
      </c>
      <c r="BV422">
        <v>1</v>
      </c>
      <c r="BW422" s="17">
        <v>0</v>
      </c>
      <c r="BX422">
        <v>0</v>
      </c>
      <c r="BY422">
        <v>0</v>
      </c>
      <c r="BZ422" s="17">
        <v>0</v>
      </c>
      <c r="CA422">
        <v>0</v>
      </c>
      <c r="CB422">
        <v>0</v>
      </c>
      <c r="CC422">
        <v>1</v>
      </c>
      <c r="CD422">
        <v>1</v>
      </c>
      <c r="CE422">
        <v>0</v>
      </c>
      <c r="CF422">
        <v>0</v>
      </c>
      <c r="CG422">
        <v>0</v>
      </c>
      <c r="CH422">
        <v>0</v>
      </c>
      <c r="CI422">
        <v>0</v>
      </c>
      <c r="CJ422">
        <v>0</v>
      </c>
      <c r="CK422">
        <v>0</v>
      </c>
      <c r="CL422" s="17">
        <v>0</v>
      </c>
      <c r="CM422">
        <v>2.3E-2</v>
      </c>
      <c r="CN422">
        <v>97</v>
      </c>
      <c r="CO422">
        <v>1</v>
      </c>
      <c r="CP422">
        <v>0</v>
      </c>
      <c r="CQ422">
        <v>30</v>
      </c>
      <c r="CR422" s="33" t="s">
        <v>85</v>
      </c>
    </row>
    <row r="423" spans="1:96" x14ac:dyDescent="0.25">
      <c r="A423">
        <v>422</v>
      </c>
      <c r="B423">
        <v>28</v>
      </c>
      <c r="C423" s="24" t="s">
        <v>265</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s="17">
        <v>0</v>
      </c>
      <c r="BT423">
        <v>0</v>
      </c>
      <c r="BU423">
        <v>0</v>
      </c>
      <c r="BV423">
        <v>1</v>
      </c>
      <c r="BW423" s="17">
        <v>0</v>
      </c>
      <c r="BX423">
        <v>0</v>
      </c>
      <c r="BY423">
        <v>0</v>
      </c>
      <c r="BZ423" s="17">
        <v>0</v>
      </c>
      <c r="CA423">
        <v>0</v>
      </c>
      <c r="CB423">
        <v>0</v>
      </c>
      <c r="CC423">
        <v>1</v>
      </c>
      <c r="CD423">
        <v>1</v>
      </c>
      <c r="CE423">
        <v>0</v>
      </c>
      <c r="CF423">
        <v>0</v>
      </c>
      <c r="CG423">
        <v>0</v>
      </c>
      <c r="CH423">
        <v>0</v>
      </c>
      <c r="CI423">
        <v>0</v>
      </c>
      <c r="CJ423">
        <v>0</v>
      </c>
      <c r="CK423">
        <v>0</v>
      </c>
      <c r="CL423" s="17">
        <v>0</v>
      </c>
      <c r="CM423">
        <v>2.3E-2</v>
      </c>
      <c r="CN423">
        <v>97</v>
      </c>
      <c r="CO423">
        <v>1</v>
      </c>
      <c r="CP423">
        <v>0</v>
      </c>
      <c r="CQ423">
        <v>30</v>
      </c>
      <c r="CR423" s="33" t="s">
        <v>85</v>
      </c>
    </row>
    <row r="424" spans="1:96" x14ac:dyDescent="0.25">
      <c r="A424">
        <v>423</v>
      </c>
      <c r="B424">
        <v>28</v>
      </c>
      <c r="C424" s="24" t="s">
        <v>265</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s="17">
        <v>0</v>
      </c>
      <c r="BT424">
        <v>0</v>
      </c>
      <c r="BU424">
        <v>0</v>
      </c>
      <c r="BV424">
        <v>1</v>
      </c>
      <c r="BW424" s="17">
        <v>0</v>
      </c>
      <c r="BX424">
        <v>0</v>
      </c>
      <c r="BY424">
        <v>0</v>
      </c>
      <c r="BZ424" s="17">
        <v>0</v>
      </c>
      <c r="CA424">
        <v>0</v>
      </c>
      <c r="CB424">
        <v>0</v>
      </c>
      <c r="CC424">
        <v>1</v>
      </c>
      <c r="CD424">
        <v>1</v>
      </c>
      <c r="CE424">
        <v>0</v>
      </c>
      <c r="CF424">
        <v>0</v>
      </c>
      <c r="CG424">
        <v>0</v>
      </c>
      <c r="CH424">
        <v>0</v>
      </c>
      <c r="CI424">
        <v>0</v>
      </c>
      <c r="CJ424">
        <v>0</v>
      </c>
      <c r="CK424">
        <v>0</v>
      </c>
      <c r="CL424" s="17">
        <v>0</v>
      </c>
      <c r="CM424">
        <v>2.3E-2</v>
      </c>
      <c r="CN424">
        <v>97</v>
      </c>
      <c r="CO424">
        <v>1</v>
      </c>
      <c r="CP424">
        <v>0</v>
      </c>
      <c r="CQ424">
        <v>30</v>
      </c>
      <c r="CR424" s="33" t="s">
        <v>85</v>
      </c>
    </row>
    <row r="425" spans="1:96" x14ac:dyDescent="0.25">
      <c r="A425">
        <v>424</v>
      </c>
      <c r="B425">
        <v>28</v>
      </c>
      <c r="C425" s="24" t="s">
        <v>265</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s="17">
        <v>0</v>
      </c>
      <c r="BT425">
        <v>0</v>
      </c>
      <c r="BU425">
        <v>0</v>
      </c>
      <c r="BV425">
        <v>1</v>
      </c>
      <c r="BW425" s="17">
        <v>0</v>
      </c>
      <c r="BX425">
        <v>0</v>
      </c>
      <c r="BY425">
        <v>0</v>
      </c>
      <c r="BZ425" s="17">
        <v>0</v>
      </c>
      <c r="CA425">
        <v>0</v>
      </c>
      <c r="CB425">
        <v>0</v>
      </c>
      <c r="CC425">
        <v>1</v>
      </c>
      <c r="CD425">
        <v>1</v>
      </c>
      <c r="CE425">
        <v>0</v>
      </c>
      <c r="CF425">
        <v>0</v>
      </c>
      <c r="CG425">
        <v>0</v>
      </c>
      <c r="CH425">
        <v>0</v>
      </c>
      <c r="CI425">
        <v>0</v>
      </c>
      <c r="CJ425">
        <v>0</v>
      </c>
      <c r="CK425">
        <v>0</v>
      </c>
      <c r="CL425" s="17">
        <v>0</v>
      </c>
      <c r="CM425">
        <v>2.3E-2</v>
      </c>
      <c r="CN425">
        <v>97</v>
      </c>
      <c r="CO425">
        <v>1</v>
      </c>
      <c r="CP425">
        <v>0</v>
      </c>
      <c r="CQ425">
        <v>30</v>
      </c>
      <c r="CR425" s="33" t="s">
        <v>85</v>
      </c>
    </row>
    <row r="426" spans="1:96" x14ac:dyDescent="0.25">
      <c r="A426">
        <v>425</v>
      </c>
      <c r="B426">
        <v>28</v>
      </c>
      <c r="C426" s="24" t="s">
        <v>265</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s="17">
        <v>0</v>
      </c>
      <c r="BT426">
        <v>0</v>
      </c>
      <c r="BU426">
        <v>0</v>
      </c>
      <c r="BV426">
        <v>1</v>
      </c>
      <c r="BW426" s="17">
        <v>0</v>
      </c>
      <c r="BX426">
        <v>0</v>
      </c>
      <c r="BY426">
        <v>0</v>
      </c>
      <c r="BZ426" s="17">
        <v>0</v>
      </c>
      <c r="CA426">
        <v>0</v>
      </c>
      <c r="CB426">
        <v>0</v>
      </c>
      <c r="CC426">
        <v>1</v>
      </c>
      <c r="CD426">
        <v>1</v>
      </c>
      <c r="CE426">
        <v>0</v>
      </c>
      <c r="CF426">
        <v>0</v>
      </c>
      <c r="CG426">
        <v>0</v>
      </c>
      <c r="CH426">
        <v>0</v>
      </c>
      <c r="CI426">
        <v>0</v>
      </c>
      <c r="CJ426">
        <v>0</v>
      </c>
      <c r="CK426">
        <v>0</v>
      </c>
      <c r="CL426" s="17">
        <v>0</v>
      </c>
      <c r="CM426">
        <v>2.3E-2</v>
      </c>
      <c r="CN426">
        <v>97</v>
      </c>
      <c r="CO426">
        <v>1</v>
      </c>
      <c r="CP426">
        <v>0</v>
      </c>
      <c r="CQ426">
        <v>30</v>
      </c>
      <c r="CR426" s="33" t="s">
        <v>85</v>
      </c>
    </row>
    <row r="427" spans="1:96" x14ac:dyDescent="0.25">
      <c r="A427">
        <v>426</v>
      </c>
      <c r="B427">
        <v>28</v>
      </c>
      <c r="C427" s="24" t="s">
        <v>265</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s="17">
        <v>0</v>
      </c>
      <c r="BT427">
        <v>0</v>
      </c>
      <c r="BU427">
        <v>0</v>
      </c>
      <c r="BV427">
        <v>1</v>
      </c>
      <c r="BW427" s="17">
        <v>0</v>
      </c>
      <c r="BX427">
        <v>0</v>
      </c>
      <c r="BY427">
        <v>0</v>
      </c>
      <c r="BZ427" s="17">
        <v>0</v>
      </c>
      <c r="CA427">
        <v>0</v>
      </c>
      <c r="CB427">
        <v>0</v>
      </c>
      <c r="CC427">
        <v>1</v>
      </c>
      <c r="CD427">
        <v>1</v>
      </c>
      <c r="CE427">
        <v>0</v>
      </c>
      <c r="CF427">
        <v>0</v>
      </c>
      <c r="CG427">
        <v>0</v>
      </c>
      <c r="CH427">
        <v>0</v>
      </c>
      <c r="CI427">
        <v>0</v>
      </c>
      <c r="CJ427">
        <v>0</v>
      </c>
      <c r="CK427">
        <v>0</v>
      </c>
      <c r="CL427" s="17">
        <v>0</v>
      </c>
      <c r="CM427">
        <v>2.3E-2</v>
      </c>
      <c r="CN427">
        <v>97</v>
      </c>
      <c r="CO427">
        <v>1</v>
      </c>
      <c r="CP427">
        <v>0</v>
      </c>
      <c r="CQ427">
        <v>30</v>
      </c>
      <c r="CR427" s="33" t="s">
        <v>85</v>
      </c>
    </row>
    <row r="428" spans="1:96" x14ac:dyDescent="0.25">
      <c r="A428">
        <v>427</v>
      </c>
      <c r="B428">
        <v>28</v>
      </c>
      <c r="C428" s="24" t="s">
        <v>265</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s="17">
        <v>0</v>
      </c>
      <c r="BT428">
        <v>0</v>
      </c>
      <c r="BU428">
        <v>0</v>
      </c>
      <c r="BV428">
        <v>1</v>
      </c>
      <c r="BW428" s="17">
        <v>0</v>
      </c>
      <c r="BX428">
        <v>0</v>
      </c>
      <c r="BY428">
        <v>0</v>
      </c>
      <c r="BZ428" s="17">
        <v>0</v>
      </c>
      <c r="CA428">
        <v>0</v>
      </c>
      <c r="CB428">
        <v>0</v>
      </c>
      <c r="CC428">
        <v>1</v>
      </c>
      <c r="CD428">
        <v>1</v>
      </c>
      <c r="CE428">
        <v>0</v>
      </c>
      <c r="CF428">
        <v>0</v>
      </c>
      <c r="CG428">
        <v>0</v>
      </c>
      <c r="CH428">
        <v>0</v>
      </c>
      <c r="CI428">
        <v>0</v>
      </c>
      <c r="CJ428">
        <v>0</v>
      </c>
      <c r="CK428">
        <v>0</v>
      </c>
      <c r="CL428" s="17">
        <v>0</v>
      </c>
      <c r="CM428">
        <v>2.3E-2</v>
      </c>
      <c r="CN428">
        <v>97</v>
      </c>
      <c r="CO428">
        <v>1</v>
      </c>
      <c r="CP428">
        <v>0</v>
      </c>
      <c r="CQ428">
        <v>30</v>
      </c>
      <c r="CR428" s="33" t="s">
        <v>85</v>
      </c>
    </row>
    <row r="429" spans="1:96" x14ac:dyDescent="0.25">
      <c r="A429">
        <v>428</v>
      </c>
      <c r="B429">
        <v>28</v>
      </c>
      <c r="C429" s="24" t="s">
        <v>265</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s="17">
        <v>0</v>
      </c>
      <c r="BT429">
        <v>0</v>
      </c>
      <c r="BU429">
        <v>0</v>
      </c>
      <c r="BV429">
        <v>1</v>
      </c>
      <c r="BW429" s="17">
        <v>0</v>
      </c>
      <c r="BX429">
        <v>0</v>
      </c>
      <c r="BY429">
        <v>0</v>
      </c>
      <c r="BZ429" s="17">
        <v>0</v>
      </c>
      <c r="CA429">
        <v>0</v>
      </c>
      <c r="CB429">
        <v>0</v>
      </c>
      <c r="CC429">
        <v>1</v>
      </c>
      <c r="CD429">
        <v>1</v>
      </c>
      <c r="CE429">
        <v>0</v>
      </c>
      <c r="CF429">
        <v>0</v>
      </c>
      <c r="CG429">
        <v>0</v>
      </c>
      <c r="CH429">
        <v>0</v>
      </c>
      <c r="CI429">
        <v>0</v>
      </c>
      <c r="CJ429">
        <v>0</v>
      </c>
      <c r="CK429">
        <v>0</v>
      </c>
      <c r="CL429" s="17">
        <v>0</v>
      </c>
      <c r="CM429">
        <v>2.3E-2</v>
      </c>
      <c r="CN429">
        <v>97</v>
      </c>
      <c r="CO429">
        <v>1</v>
      </c>
      <c r="CP429">
        <v>0</v>
      </c>
      <c r="CQ429">
        <v>30</v>
      </c>
      <c r="CR429" s="33" t="s">
        <v>85</v>
      </c>
    </row>
    <row r="430" spans="1:96" x14ac:dyDescent="0.25">
      <c r="A430">
        <v>429</v>
      </c>
      <c r="B430">
        <v>28</v>
      </c>
      <c r="C430" s="24" t="s">
        <v>265</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s="17">
        <v>0</v>
      </c>
      <c r="BT430">
        <v>0</v>
      </c>
      <c r="BU430">
        <v>0</v>
      </c>
      <c r="BV430">
        <v>1</v>
      </c>
      <c r="BW430" s="17">
        <v>0</v>
      </c>
      <c r="BX430">
        <v>0</v>
      </c>
      <c r="BY430">
        <v>0</v>
      </c>
      <c r="BZ430" s="17">
        <v>0</v>
      </c>
      <c r="CA430">
        <v>0</v>
      </c>
      <c r="CB430">
        <v>0</v>
      </c>
      <c r="CC430">
        <v>1</v>
      </c>
      <c r="CD430">
        <v>1</v>
      </c>
      <c r="CE430">
        <v>0</v>
      </c>
      <c r="CF430">
        <v>0</v>
      </c>
      <c r="CG430">
        <v>0</v>
      </c>
      <c r="CH430">
        <v>0</v>
      </c>
      <c r="CI430">
        <v>0</v>
      </c>
      <c r="CJ430">
        <v>0</v>
      </c>
      <c r="CK430">
        <v>0</v>
      </c>
      <c r="CL430" s="17">
        <v>0</v>
      </c>
      <c r="CM430">
        <v>2.3E-2</v>
      </c>
      <c r="CN430">
        <v>97</v>
      </c>
      <c r="CO430">
        <v>1</v>
      </c>
      <c r="CP430">
        <v>0</v>
      </c>
      <c r="CQ430">
        <v>30</v>
      </c>
      <c r="CR430" s="33" t="s">
        <v>85</v>
      </c>
    </row>
    <row r="431" spans="1:96" x14ac:dyDescent="0.25">
      <c r="A431">
        <v>430</v>
      </c>
      <c r="B431">
        <v>28</v>
      </c>
      <c r="C431" s="24" t="s">
        <v>265</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s="17">
        <v>0</v>
      </c>
      <c r="BT431">
        <v>0</v>
      </c>
      <c r="BU431">
        <v>0</v>
      </c>
      <c r="BV431">
        <v>1</v>
      </c>
      <c r="BW431" s="17">
        <v>0</v>
      </c>
      <c r="BX431">
        <v>0</v>
      </c>
      <c r="BY431">
        <v>0</v>
      </c>
      <c r="BZ431" s="17">
        <v>0</v>
      </c>
      <c r="CA431">
        <v>0</v>
      </c>
      <c r="CB431">
        <v>0</v>
      </c>
      <c r="CC431">
        <v>1</v>
      </c>
      <c r="CD431">
        <v>1</v>
      </c>
      <c r="CE431">
        <v>0</v>
      </c>
      <c r="CF431">
        <v>0</v>
      </c>
      <c r="CG431">
        <v>0</v>
      </c>
      <c r="CH431">
        <v>0</v>
      </c>
      <c r="CI431">
        <v>0</v>
      </c>
      <c r="CJ431">
        <v>0</v>
      </c>
      <c r="CK431">
        <v>0</v>
      </c>
      <c r="CL431" s="17">
        <v>0</v>
      </c>
      <c r="CM431">
        <v>2.3E-2</v>
      </c>
      <c r="CN431">
        <v>97</v>
      </c>
      <c r="CO431">
        <v>1</v>
      </c>
      <c r="CP431">
        <v>0</v>
      </c>
      <c r="CQ431">
        <v>30</v>
      </c>
      <c r="CR431" s="33" t="s">
        <v>85</v>
      </c>
    </row>
    <row r="432" spans="1:96" x14ac:dyDescent="0.25">
      <c r="A432">
        <v>431</v>
      </c>
      <c r="B432">
        <v>28</v>
      </c>
      <c r="C432" s="24" t="s">
        <v>265</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s="17">
        <v>0</v>
      </c>
      <c r="BT432">
        <v>0</v>
      </c>
      <c r="BU432">
        <v>0</v>
      </c>
      <c r="BV432">
        <v>1</v>
      </c>
      <c r="BW432" s="17">
        <v>0</v>
      </c>
      <c r="BX432">
        <v>0</v>
      </c>
      <c r="BY432">
        <v>0</v>
      </c>
      <c r="BZ432" s="17">
        <v>0</v>
      </c>
      <c r="CA432">
        <v>0</v>
      </c>
      <c r="CB432">
        <v>0</v>
      </c>
      <c r="CC432">
        <v>1</v>
      </c>
      <c r="CD432">
        <v>1</v>
      </c>
      <c r="CE432">
        <v>0</v>
      </c>
      <c r="CF432">
        <v>0</v>
      </c>
      <c r="CG432">
        <v>0</v>
      </c>
      <c r="CH432">
        <v>0</v>
      </c>
      <c r="CI432">
        <v>0</v>
      </c>
      <c r="CJ432">
        <v>0</v>
      </c>
      <c r="CK432">
        <v>0</v>
      </c>
      <c r="CL432" s="17">
        <v>0</v>
      </c>
      <c r="CM432">
        <v>2.3E-2</v>
      </c>
      <c r="CN432">
        <v>97</v>
      </c>
      <c r="CO432">
        <v>1</v>
      </c>
      <c r="CP432">
        <v>0</v>
      </c>
      <c r="CQ432">
        <v>30</v>
      </c>
      <c r="CR432" s="33" t="s">
        <v>85</v>
      </c>
    </row>
    <row r="433" spans="1:96" x14ac:dyDescent="0.25">
      <c r="A433">
        <v>432</v>
      </c>
      <c r="B433">
        <v>28</v>
      </c>
      <c r="C433" s="24" t="s">
        <v>265</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s="17">
        <v>0</v>
      </c>
      <c r="BT433">
        <v>0</v>
      </c>
      <c r="BU433">
        <v>0</v>
      </c>
      <c r="BV433">
        <v>1</v>
      </c>
      <c r="BW433" s="17">
        <v>0</v>
      </c>
      <c r="BX433">
        <v>0</v>
      </c>
      <c r="BY433">
        <v>0</v>
      </c>
      <c r="BZ433" s="17">
        <v>0</v>
      </c>
      <c r="CA433">
        <v>0</v>
      </c>
      <c r="CB433">
        <v>0</v>
      </c>
      <c r="CC433">
        <v>1</v>
      </c>
      <c r="CD433">
        <v>1</v>
      </c>
      <c r="CE433">
        <v>0</v>
      </c>
      <c r="CF433">
        <v>0</v>
      </c>
      <c r="CG433">
        <v>0</v>
      </c>
      <c r="CH433">
        <v>0</v>
      </c>
      <c r="CI433">
        <v>0</v>
      </c>
      <c r="CJ433">
        <v>0</v>
      </c>
      <c r="CK433">
        <v>0</v>
      </c>
      <c r="CL433" s="17">
        <v>0</v>
      </c>
      <c r="CM433">
        <v>2.3E-2</v>
      </c>
      <c r="CN433">
        <v>97</v>
      </c>
      <c r="CO433">
        <v>1</v>
      </c>
      <c r="CP433">
        <v>0</v>
      </c>
      <c r="CQ433">
        <v>30</v>
      </c>
      <c r="CR433" s="33" t="s">
        <v>85</v>
      </c>
    </row>
    <row r="434" spans="1:96" x14ac:dyDescent="0.25">
      <c r="A434">
        <v>433</v>
      </c>
      <c r="B434">
        <v>28</v>
      </c>
      <c r="C434" s="24" t="s">
        <v>265</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s="17">
        <v>0</v>
      </c>
      <c r="BT434">
        <v>0</v>
      </c>
      <c r="BU434">
        <v>0</v>
      </c>
      <c r="BV434">
        <v>1</v>
      </c>
      <c r="BW434" s="17">
        <v>0</v>
      </c>
      <c r="BX434">
        <v>0</v>
      </c>
      <c r="BY434">
        <v>0</v>
      </c>
      <c r="BZ434" s="17">
        <v>0</v>
      </c>
      <c r="CA434">
        <v>0</v>
      </c>
      <c r="CB434">
        <v>0</v>
      </c>
      <c r="CC434">
        <v>1</v>
      </c>
      <c r="CD434">
        <v>1</v>
      </c>
      <c r="CE434">
        <v>0</v>
      </c>
      <c r="CF434">
        <v>0</v>
      </c>
      <c r="CG434">
        <v>0</v>
      </c>
      <c r="CH434">
        <v>0</v>
      </c>
      <c r="CI434">
        <v>0</v>
      </c>
      <c r="CJ434">
        <v>0</v>
      </c>
      <c r="CK434">
        <v>0</v>
      </c>
      <c r="CL434" s="17">
        <v>0</v>
      </c>
      <c r="CM434">
        <v>2.3E-2</v>
      </c>
      <c r="CN434">
        <v>97</v>
      </c>
      <c r="CO434">
        <v>1</v>
      </c>
      <c r="CP434">
        <v>0</v>
      </c>
      <c r="CQ434">
        <v>30</v>
      </c>
      <c r="CR434" s="33" t="s">
        <v>85</v>
      </c>
    </row>
    <row r="435" spans="1:96" x14ac:dyDescent="0.25">
      <c r="A435">
        <v>434</v>
      </c>
      <c r="B435">
        <v>28</v>
      </c>
      <c r="C435" s="24" t="s">
        <v>265</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s="17">
        <v>0</v>
      </c>
      <c r="BT435">
        <v>0</v>
      </c>
      <c r="BU435">
        <v>0</v>
      </c>
      <c r="BV435">
        <v>1</v>
      </c>
      <c r="BW435" s="17">
        <v>0</v>
      </c>
      <c r="BX435">
        <v>0</v>
      </c>
      <c r="BY435">
        <v>0</v>
      </c>
      <c r="BZ435" s="17">
        <v>0</v>
      </c>
      <c r="CA435">
        <v>0</v>
      </c>
      <c r="CB435">
        <v>0</v>
      </c>
      <c r="CC435">
        <v>1</v>
      </c>
      <c r="CD435">
        <v>1</v>
      </c>
      <c r="CE435">
        <v>0</v>
      </c>
      <c r="CF435">
        <v>0</v>
      </c>
      <c r="CG435">
        <v>0</v>
      </c>
      <c r="CH435">
        <v>0</v>
      </c>
      <c r="CI435">
        <v>0</v>
      </c>
      <c r="CJ435">
        <v>0</v>
      </c>
      <c r="CK435">
        <v>0</v>
      </c>
      <c r="CL435" s="17">
        <v>0</v>
      </c>
      <c r="CM435">
        <v>2.3E-2</v>
      </c>
      <c r="CN435">
        <v>97</v>
      </c>
      <c r="CO435">
        <v>1</v>
      </c>
      <c r="CP435">
        <v>0</v>
      </c>
      <c r="CQ435">
        <v>30</v>
      </c>
      <c r="CR435" s="33" t="s">
        <v>85</v>
      </c>
    </row>
    <row r="436" spans="1:96" x14ac:dyDescent="0.25">
      <c r="A436">
        <v>435</v>
      </c>
      <c r="B436">
        <v>28</v>
      </c>
      <c r="C436" s="24" t="s">
        <v>265</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s="17">
        <v>0</v>
      </c>
      <c r="BT436">
        <v>0</v>
      </c>
      <c r="BU436">
        <v>0</v>
      </c>
      <c r="BV436">
        <v>1</v>
      </c>
      <c r="BW436" s="17">
        <v>0</v>
      </c>
      <c r="BX436">
        <v>0</v>
      </c>
      <c r="BY436">
        <v>0</v>
      </c>
      <c r="BZ436" s="17">
        <v>0</v>
      </c>
      <c r="CA436">
        <v>0</v>
      </c>
      <c r="CB436">
        <v>0</v>
      </c>
      <c r="CC436">
        <v>1</v>
      </c>
      <c r="CD436">
        <v>1</v>
      </c>
      <c r="CE436">
        <v>0</v>
      </c>
      <c r="CF436">
        <v>0</v>
      </c>
      <c r="CG436">
        <v>0</v>
      </c>
      <c r="CH436">
        <v>0</v>
      </c>
      <c r="CI436">
        <v>0</v>
      </c>
      <c r="CJ436">
        <v>0</v>
      </c>
      <c r="CK436">
        <v>0</v>
      </c>
      <c r="CL436" s="17">
        <v>0</v>
      </c>
      <c r="CM436">
        <v>2.3E-2</v>
      </c>
      <c r="CN436">
        <v>97</v>
      </c>
      <c r="CO436">
        <v>1</v>
      </c>
      <c r="CP436">
        <v>0</v>
      </c>
      <c r="CQ436">
        <v>30</v>
      </c>
      <c r="CR436" s="33" t="s">
        <v>85</v>
      </c>
    </row>
    <row r="437" spans="1:96" x14ac:dyDescent="0.25">
      <c r="A437">
        <v>436</v>
      </c>
      <c r="B437">
        <v>28</v>
      </c>
      <c r="C437" s="24" t="s">
        <v>265</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s="17">
        <v>0</v>
      </c>
      <c r="BT437">
        <v>0</v>
      </c>
      <c r="BU437">
        <v>0</v>
      </c>
      <c r="BV437">
        <v>1</v>
      </c>
      <c r="BW437" s="17">
        <v>0</v>
      </c>
      <c r="BX437">
        <v>0</v>
      </c>
      <c r="BY437">
        <v>0</v>
      </c>
      <c r="BZ437" s="17">
        <v>0</v>
      </c>
      <c r="CA437">
        <v>0</v>
      </c>
      <c r="CB437">
        <v>0</v>
      </c>
      <c r="CC437">
        <v>1</v>
      </c>
      <c r="CD437">
        <v>1</v>
      </c>
      <c r="CE437">
        <v>0</v>
      </c>
      <c r="CF437">
        <v>0</v>
      </c>
      <c r="CG437">
        <v>0</v>
      </c>
      <c r="CH437">
        <v>0</v>
      </c>
      <c r="CI437">
        <v>0</v>
      </c>
      <c r="CJ437">
        <v>0</v>
      </c>
      <c r="CK437">
        <v>0</v>
      </c>
      <c r="CL437" s="17">
        <v>0</v>
      </c>
      <c r="CM437">
        <v>2.3E-2</v>
      </c>
      <c r="CN437">
        <v>97</v>
      </c>
      <c r="CO437">
        <v>1</v>
      </c>
      <c r="CP437">
        <v>0</v>
      </c>
      <c r="CQ437">
        <v>30</v>
      </c>
      <c r="CR437" s="33" t="s">
        <v>85</v>
      </c>
    </row>
    <row r="438" spans="1:96" x14ac:dyDescent="0.25">
      <c r="A438">
        <v>437</v>
      </c>
      <c r="B438">
        <v>28</v>
      </c>
      <c r="C438" s="24" t="s">
        <v>265</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s="17">
        <v>0</v>
      </c>
      <c r="BT438">
        <v>0</v>
      </c>
      <c r="BU438">
        <v>0</v>
      </c>
      <c r="BV438">
        <v>1</v>
      </c>
      <c r="BW438" s="17">
        <v>0</v>
      </c>
      <c r="BX438">
        <v>0</v>
      </c>
      <c r="BY438">
        <v>0</v>
      </c>
      <c r="BZ438" s="17">
        <v>0</v>
      </c>
      <c r="CA438">
        <v>0</v>
      </c>
      <c r="CB438">
        <v>0</v>
      </c>
      <c r="CC438">
        <v>1</v>
      </c>
      <c r="CD438">
        <v>1</v>
      </c>
      <c r="CE438">
        <v>0</v>
      </c>
      <c r="CF438">
        <v>0</v>
      </c>
      <c r="CG438">
        <v>0</v>
      </c>
      <c r="CH438">
        <v>0</v>
      </c>
      <c r="CI438">
        <v>0</v>
      </c>
      <c r="CJ438">
        <v>0</v>
      </c>
      <c r="CK438">
        <v>0</v>
      </c>
      <c r="CL438" s="17">
        <v>0</v>
      </c>
      <c r="CM438">
        <v>2.3E-2</v>
      </c>
      <c r="CN438">
        <v>97</v>
      </c>
      <c r="CO438">
        <v>1</v>
      </c>
      <c r="CP438">
        <v>0</v>
      </c>
      <c r="CQ438">
        <v>30</v>
      </c>
      <c r="CR438" s="33" t="s">
        <v>85</v>
      </c>
    </row>
    <row r="439" spans="1:96" x14ac:dyDescent="0.25">
      <c r="A439">
        <v>438</v>
      </c>
      <c r="B439">
        <v>28</v>
      </c>
      <c r="C439" s="24" t="s">
        <v>265</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s="17">
        <v>0</v>
      </c>
      <c r="BT439">
        <v>0</v>
      </c>
      <c r="BU439">
        <v>0</v>
      </c>
      <c r="BV439">
        <v>1</v>
      </c>
      <c r="BW439" s="17">
        <v>0</v>
      </c>
      <c r="BX439">
        <v>0</v>
      </c>
      <c r="BY439">
        <v>0</v>
      </c>
      <c r="BZ439" s="17">
        <v>0</v>
      </c>
      <c r="CA439">
        <v>0</v>
      </c>
      <c r="CB439">
        <v>0</v>
      </c>
      <c r="CC439">
        <v>1</v>
      </c>
      <c r="CD439">
        <v>1</v>
      </c>
      <c r="CE439">
        <v>0</v>
      </c>
      <c r="CF439">
        <v>0</v>
      </c>
      <c r="CG439">
        <v>0</v>
      </c>
      <c r="CH439">
        <v>0</v>
      </c>
      <c r="CI439">
        <v>0</v>
      </c>
      <c r="CJ439">
        <v>0</v>
      </c>
      <c r="CK439">
        <v>0</v>
      </c>
      <c r="CL439" s="17">
        <v>0</v>
      </c>
      <c r="CM439">
        <v>2.3E-2</v>
      </c>
      <c r="CN439">
        <v>97</v>
      </c>
      <c r="CO439">
        <v>1</v>
      </c>
      <c r="CP439">
        <v>0</v>
      </c>
      <c r="CQ439">
        <v>30</v>
      </c>
      <c r="CR439" s="33" t="s">
        <v>85</v>
      </c>
    </row>
    <row r="440" spans="1:96" x14ac:dyDescent="0.25">
      <c r="A440">
        <v>439</v>
      </c>
      <c r="B440">
        <v>28</v>
      </c>
      <c r="C440" s="24" t="s">
        <v>265</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s="17">
        <v>0</v>
      </c>
      <c r="BT440">
        <v>0</v>
      </c>
      <c r="BU440">
        <v>0</v>
      </c>
      <c r="BV440">
        <v>1</v>
      </c>
      <c r="BW440" s="17">
        <v>0</v>
      </c>
      <c r="BX440">
        <v>0</v>
      </c>
      <c r="BY440">
        <v>0</v>
      </c>
      <c r="BZ440" s="17">
        <v>0</v>
      </c>
      <c r="CA440">
        <v>0</v>
      </c>
      <c r="CB440">
        <v>0</v>
      </c>
      <c r="CC440">
        <v>1</v>
      </c>
      <c r="CD440">
        <v>1</v>
      </c>
      <c r="CE440">
        <v>0</v>
      </c>
      <c r="CF440">
        <v>0</v>
      </c>
      <c r="CG440">
        <v>0</v>
      </c>
      <c r="CH440">
        <v>0</v>
      </c>
      <c r="CI440">
        <v>0</v>
      </c>
      <c r="CJ440">
        <v>0</v>
      </c>
      <c r="CK440">
        <v>0</v>
      </c>
      <c r="CL440" s="17">
        <v>0</v>
      </c>
      <c r="CM440">
        <v>2.3E-2</v>
      </c>
      <c r="CN440">
        <v>97</v>
      </c>
      <c r="CO440">
        <v>1</v>
      </c>
      <c r="CP440">
        <v>0</v>
      </c>
      <c r="CQ440">
        <v>30</v>
      </c>
      <c r="CR440" s="33" t="s">
        <v>85</v>
      </c>
    </row>
    <row r="441" spans="1:96" x14ac:dyDescent="0.25">
      <c r="A441">
        <v>440</v>
      </c>
      <c r="B441">
        <v>28</v>
      </c>
      <c r="C441" s="24" t="s">
        <v>265</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s="17">
        <v>0</v>
      </c>
      <c r="BT441">
        <v>0</v>
      </c>
      <c r="BU441">
        <v>0</v>
      </c>
      <c r="BV441">
        <v>1</v>
      </c>
      <c r="BW441" s="17">
        <v>0</v>
      </c>
      <c r="BX441">
        <v>0</v>
      </c>
      <c r="BY441">
        <v>0</v>
      </c>
      <c r="BZ441" s="17">
        <v>0</v>
      </c>
      <c r="CA441">
        <v>0</v>
      </c>
      <c r="CB441">
        <v>0</v>
      </c>
      <c r="CC441">
        <v>1</v>
      </c>
      <c r="CD441">
        <v>1</v>
      </c>
      <c r="CE441">
        <v>0</v>
      </c>
      <c r="CF441">
        <v>0</v>
      </c>
      <c r="CG441">
        <v>0</v>
      </c>
      <c r="CH441">
        <v>0</v>
      </c>
      <c r="CI441">
        <v>0</v>
      </c>
      <c r="CJ441">
        <v>0</v>
      </c>
      <c r="CK441">
        <v>0</v>
      </c>
      <c r="CL441" s="17">
        <v>0</v>
      </c>
      <c r="CM441">
        <v>2.3E-2</v>
      </c>
      <c r="CN441">
        <v>97</v>
      </c>
      <c r="CO441">
        <v>1</v>
      </c>
      <c r="CP441">
        <v>0</v>
      </c>
      <c r="CQ441">
        <v>30</v>
      </c>
      <c r="CR441" s="33" t="s">
        <v>85</v>
      </c>
    </row>
    <row r="442" spans="1:96" x14ac:dyDescent="0.25">
      <c r="A442">
        <v>441</v>
      </c>
      <c r="B442">
        <v>28</v>
      </c>
      <c r="C442" s="24" t="s">
        <v>265</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s="17">
        <v>0</v>
      </c>
      <c r="BT442">
        <v>0</v>
      </c>
      <c r="BU442">
        <v>0</v>
      </c>
      <c r="BV442">
        <v>1</v>
      </c>
      <c r="BW442" s="17">
        <v>0</v>
      </c>
      <c r="BX442">
        <v>0</v>
      </c>
      <c r="BY442">
        <v>0</v>
      </c>
      <c r="BZ442" s="17">
        <v>0</v>
      </c>
      <c r="CA442">
        <v>0</v>
      </c>
      <c r="CB442">
        <v>0</v>
      </c>
      <c r="CC442">
        <v>1</v>
      </c>
      <c r="CD442">
        <v>1</v>
      </c>
      <c r="CE442">
        <v>0</v>
      </c>
      <c r="CF442">
        <v>0</v>
      </c>
      <c r="CG442">
        <v>0</v>
      </c>
      <c r="CH442">
        <v>0</v>
      </c>
      <c r="CI442">
        <v>0</v>
      </c>
      <c r="CJ442">
        <v>0</v>
      </c>
      <c r="CK442">
        <v>0</v>
      </c>
      <c r="CL442" s="17">
        <v>0</v>
      </c>
      <c r="CM442">
        <v>2.3E-2</v>
      </c>
      <c r="CN442">
        <v>97</v>
      </c>
      <c r="CO442">
        <v>1</v>
      </c>
      <c r="CP442">
        <v>0</v>
      </c>
      <c r="CQ442">
        <v>30</v>
      </c>
      <c r="CR442" s="33" t="s">
        <v>85</v>
      </c>
    </row>
    <row r="443" spans="1:96" x14ac:dyDescent="0.25">
      <c r="A443">
        <v>442</v>
      </c>
      <c r="B443">
        <v>28</v>
      </c>
      <c r="C443" s="24" t="s">
        <v>265</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s="17">
        <v>0</v>
      </c>
      <c r="BT443">
        <v>0</v>
      </c>
      <c r="BU443">
        <v>0</v>
      </c>
      <c r="BV443">
        <v>1</v>
      </c>
      <c r="BW443" s="17">
        <v>0</v>
      </c>
      <c r="BX443">
        <v>0</v>
      </c>
      <c r="BY443">
        <v>0</v>
      </c>
      <c r="BZ443" s="17">
        <v>0</v>
      </c>
      <c r="CA443">
        <v>0</v>
      </c>
      <c r="CB443">
        <v>0</v>
      </c>
      <c r="CC443">
        <v>1</v>
      </c>
      <c r="CD443">
        <v>1</v>
      </c>
      <c r="CE443">
        <v>0</v>
      </c>
      <c r="CF443">
        <v>0</v>
      </c>
      <c r="CG443">
        <v>0</v>
      </c>
      <c r="CH443">
        <v>0</v>
      </c>
      <c r="CI443">
        <v>0</v>
      </c>
      <c r="CJ443">
        <v>0</v>
      </c>
      <c r="CK443">
        <v>0</v>
      </c>
      <c r="CL443" s="17">
        <v>0</v>
      </c>
      <c r="CM443">
        <v>2.3E-2</v>
      </c>
      <c r="CN443">
        <v>97</v>
      </c>
      <c r="CO443">
        <v>1</v>
      </c>
      <c r="CP443">
        <v>0</v>
      </c>
      <c r="CQ443">
        <v>30</v>
      </c>
      <c r="CR443" s="33" t="s">
        <v>85</v>
      </c>
    </row>
    <row r="444" spans="1:96" s="50" customFormat="1" x14ac:dyDescent="0.25">
      <c r="A444" s="50">
        <v>443</v>
      </c>
      <c r="B444" s="50">
        <v>28</v>
      </c>
      <c r="C444" s="51" t="s">
        <v>265</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64">
        <v>0</v>
      </c>
      <c r="BT444" s="50">
        <v>0</v>
      </c>
      <c r="BU444" s="50">
        <v>0</v>
      </c>
      <c r="BV444" s="50">
        <v>1</v>
      </c>
      <c r="BW444" s="64">
        <v>0</v>
      </c>
      <c r="BX444" s="50">
        <v>0</v>
      </c>
      <c r="BY444" s="50">
        <v>0</v>
      </c>
      <c r="BZ444" s="64">
        <v>0</v>
      </c>
      <c r="CA444" s="50">
        <v>0</v>
      </c>
      <c r="CB444" s="50">
        <v>0</v>
      </c>
      <c r="CC444" s="50">
        <v>1</v>
      </c>
      <c r="CD444" s="50">
        <v>1</v>
      </c>
      <c r="CE444" s="50">
        <v>0</v>
      </c>
      <c r="CF444" s="50">
        <v>0</v>
      </c>
      <c r="CG444" s="50">
        <v>0</v>
      </c>
      <c r="CH444">
        <v>0</v>
      </c>
      <c r="CI444" s="50">
        <v>0</v>
      </c>
      <c r="CJ444" s="50">
        <v>0</v>
      </c>
      <c r="CK444" s="50">
        <v>0</v>
      </c>
      <c r="CL444" s="64">
        <v>0</v>
      </c>
      <c r="CM444">
        <v>2.3E-2</v>
      </c>
      <c r="CN444">
        <v>97</v>
      </c>
      <c r="CO444">
        <v>1</v>
      </c>
      <c r="CP444">
        <v>0</v>
      </c>
      <c r="CQ444">
        <v>30</v>
      </c>
      <c r="CR444" s="33" t="s">
        <v>85</v>
      </c>
    </row>
    <row r="445" spans="1:96"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s="17">
        <v>0</v>
      </c>
      <c r="BT445">
        <v>0</v>
      </c>
      <c r="BU445">
        <v>0</v>
      </c>
      <c r="BV445">
        <v>1</v>
      </c>
      <c r="BW445" s="17">
        <v>0</v>
      </c>
      <c r="BX445">
        <v>0</v>
      </c>
      <c r="BY445">
        <v>0</v>
      </c>
      <c r="BZ445" s="17">
        <v>0</v>
      </c>
      <c r="CA445">
        <v>1</v>
      </c>
      <c r="CB445">
        <v>1</v>
      </c>
      <c r="CC445">
        <v>0</v>
      </c>
      <c r="CD445">
        <v>0</v>
      </c>
      <c r="CE445">
        <v>0</v>
      </c>
      <c r="CF445">
        <v>0</v>
      </c>
      <c r="CG445">
        <v>1</v>
      </c>
      <c r="CH445">
        <v>0</v>
      </c>
      <c r="CI445">
        <v>0</v>
      </c>
      <c r="CJ445">
        <v>0</v>
      </c>
      <c r="CK445">
        <v>0</v>
      </c>
      <c r="CL445" s="17">
        <v>0</v>
      </c>
      <c r="CM445">
        <v>0.29799999999999999</v>
      </c>
      <c r="CN445">
        <v>3</v>
      </c>
      <c r="CO445">
        <v>0</v>
      </c>
      <c r="CP445">
        <v>1</v>
      </c>
      <c r="CQ445">
        <v>28</v>
      </c>
      <c r="CR445" s="33" t="s">
        <v>85</v>
      </c>
    </row>
    <row r="446" spans="1:96"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s="17">
        <v>0</v>
      </c>
      <c r="BT446">
        <v>0</v>
      </c>
      <c r="BU446">
        <v>0</v>
      </c>
      <c r="BV446">
        <v>1</v>
      </c>
      <c r="BW446" s="17">
        <v>0</v>
      </c>
      <c r="BX446">
        <v>0</v>
      </c>
      <c r="BY446">
        <v>0</v>
      </c>
      <c r="BZ446" s="17">
        <v>0</v>
      </c>
      <c r="CA446">
        <v>1</v>
      </c>
      <c r="CB446">
        <v>1</v>
      </c>
      <c r="CC446">
        <v>0</v>
      </c>
      <c r="CD446">
        <v>0</v>
      </c>
      <c r="CE446">
        <v>0</v>
      </c>
      <c r="CF446">
        <v>0</v>
      </c>
      <c r="CG446">
        <v>0</v>
      </c>
      <c r="CH446">
        <v>0</v>
      </c>
      <c r="CI446">
        <v>0</v>
      </c>
      <c r="CJ446">
        <v>0</v>
      </c>
      <c r="CK446">
        <v>0</v>
      </c>
      <c r="CL446" s="17">
        <v>0</v>
      </c>
      <c r="CM446">
        <v>0.29799999999999999</v>
      </c>
      <c r="CN446">
        <v>3</v>
      </c>
      <c r="CO446">
        <v>0</v>
      </c>
      <c r="CP446">
        <v>1</v>
      </c>
      <c r="CQ446">
        <v>28</v>
      </c>
      <c r="CR446" s="33" t="s">
        <v>85</v>
      </c>
    </row>
    <row r="447" spans="1:96"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s="17">
        <v>0</v>
      </c>
      <c r="BT447">
        <v>0</v>
      </c>
      <c r="BU447">
        <v>0</v>
      </c>
      <c r="BV447">
        <v>1</v>
      </c>
      <c r="BW447" s="17">
        <v>0</v>
      </c>
      <c r="BX447">
        <v>0</v>
      </c>
      <c r="BY447">
        <v>0</v>
      </c>
      <c r="BZ447" s="17">
        <v>0</v>
      </c>
      <c r="CA447">
        <v>1</v>
      </c>
      <c r="CB447">
        <v>1</v>
      </c>
      <c r="CC447">
        <v>0</v>
      </c>
      <c r="CD447">
        <v>0</v>
      </c>
      <c r="CE447">
        <v>0</v>
      </c>
      <c r="CF447">
        <v>0</v>
      </c>
      <c r="CG447">
        <v>0</v>
      </c>
      <c r="CH447">
        <v>0</v>
      </c>
      <c r="CI447">
        <v>0</v>
      </c>
      <c r="CJ447">
        <v>0</v>
      </c>
      <c r="CK447">
        <v>0</v>
      </c>
      <c r="CL447" s="17">
        <v>0</v>
      </c>
      <c r="CM447">
        <v>0.29799999999999999</v>
      </c>
      <c r="CN447">
        <v>3</v>
      </c>
      <c r="CO447">
        <v>0</v>
      </c>
      <c r="CP447">
        <v>1</v>
      </c>
      <c r="CQ447">
        <v>28</v>
      </c>
      <c r="CR447" s="33" t="s">
        <v>85</v>
      </c>
    </row>
    <row r="448" spans="1:96"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s="17">
        <v>0</v>
      </c>
      <c r="BT448">
        <v>0</v>
      </c>
      <c r="BU448">
        <v>0</v>
      </c>
      <c r="BV448">
        <v>1</v>
      </c>
      <c r="BW448" s="17">
        <v>0</v>
      </c>
      <c r="BX448">
        <v>0</v>
      </c>
      <c r="BY448">
        <v>0</v>
      </c>
      <c r="BZ448" s="17">
        <v>0</v>
      </c>
      <c r="CA448">
        <v>1</v>
      </c>
      <c r="CB448">
        <v>1</v>
      </c>
      <c r="CC448">
        <v>0</v>
      </c>
      <c r="CD448">
        <v>0</v>
      </c>
      <c r="CE448">
        <v>0</v>
      </c>
      <c r="CF448">
        <v>0</v>
      </c>
      <c r="CG448">
        <v>0</v>
      </c>
      <c r="CH448">
        <v>0</v>
      </c>
      <c r="CI448">
        <v>1</v>
      </c>
      <c r="CJ448">
        <v>0</v>
      </c>
      <c r="CK448">
        <v>0</v>
      </c>
      <c r="CL448" s="17">
        <v>1</v>
      </c>
      <c r="CM448">
        <v>0.29799999999999999</v>
      </c>
      <c r="CN448">
        <v>3</v>
      </c>
      <c r="CO448">
        <v>0</v>
      </c>
      <c r="CP448">
        <v>1</v>
      </c>
      <c r="CQ448">
        <v>28</v>
      </c>
      <c r="CR448" s="33" t="s">
        <v>85</v>
      </c>
    </row>
    <row r="449" spans="1:96"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s="17">
        <v>0</v>
      </c>
      <c r="BT449">
        <v>0</v>
      </c>
      <c r="BU449">
        <v>0</v>
      </c>
      <c r="BV449">
        <v>1</v>
      </c>
      <c r="BW449" s="17">
        <v>0</v>
      </c>
      <c r="BX449">
        <v>0</v>
      </c>
      <c r="BY449">
        <v>0</v>
      </c>
      <c r="BZ449" s="17">
        <v>0</v>
      </c>
      <c r="CA449">
        <v>1</v>
      </c>
      <c r="CB449">
        <v>1</v>
      </c>
      <c r="CC449">
        <v>0</v>
      </c>
      <c r="CD449">
        <v>0</v>
      </c>
      <c r="CE449">
        <v>0</v>
      </c>
      <c r="CF449">
        <v>0</v>
      </c>
      <c r="CG449">
        <v>0</v>
      </c>
      <c r="CH449">
        <v>0</v>
      </c>
      <c r="CI449">
        <v>1</v>
      </c>
      <c r="CJ449">
        <v>0</v>
      </c>
      <c r="CK449">
        <v>0</v>
      </c>
      <c r="CL449" s="17">
        <v>1</v>
      </c>
      <c r="CM449">
        <v>0.29799999999999999</v>
      </c>
      <c r="CN449">
        <v>3</v>
      </c>
      <c r="CO449">
        <v>0</v>
      </c>
      <c r="CP449">
        <v>1</v>
      </c>
      <c r="CQ449">
        <v>28</v>
      </c>
      <c r="CR449" s="33" t="s">
        <v>85</v>
      </c>
    </row>
    <row r="450" spans="1:96"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s="17">
        <v>0</v>
      </c>
      <c r="BT450">
        <v>0</v>
      </c>
      <c r="BU450">
        <v>0</v>
      </c>
      <c r="BV450">
        <v>1</v>
      </c>
      <c r="BW450" s="17">
        <v>0</v>
      </c>
      <c r="BX450">
        <v>0</v>
      </c>
      <c r="BY450">
        <v>0</v>
      </c>
      <c r="BZ450" s="17">
        <v>0</v>
      </c>
      <c r="CA450">
        <v>1</v>
      </c>
      <c r="CB450">
        <v>1</v>
      </c>
      <c r="CC450">
        <v>0</v>
      </c>
      <c r="CD450">
        <v>0</v>
      </c>
      <c r="CE450">
        <v>0</v>
      </c>
      <c r="CF450">
        <v>0</v>
      </c>
      <c r="CG450">
        <v>0</v>
      </c>
      <c r="CH450">
        <v>0</v>
      </c>
      <c r="CI450">
        <v>1</v>
      </c>
      <c r="CJ450">
        <v>0</v>
      </c>
      <c r="CK450">
        <v>0</v>
      </c>
      <c r="CL450" s="17">
        <v>1</v>
      </c>
      <c r="CM450">
        <v>0.29799999999999999</v>
      </c>
      <c r="CN450">
        <v>3</v>
      </c>
      <c r="CO450">
        <v>0</v>
      </c>
      <c r="CP450">
        <v>1</v>
      </c>
      <c r="CQ450">
        <v>28</v>
      </c>
      <c r="CR450" s="33" t="s">
        <v>85</v>
      </c>
    </row>
    <row r="451" spans="1:96"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1</v>
      </c>
      <c r="BR451">
        <v>0</v>
      </c>
      <c r="BS451" s="17">
        <v>0</v>
      </c>
      <c r="BT451">
        <v>0</v>
      </c>
      <c r="BU451">
        <v>0</v>
      </c>
      <c r="BV451">
        <v>1</v>
      </c>
      <c r="BW451" s="17">
        <v>0</v>
      </c>
      <c r="BX451">
        <v>0</v>
      </c>
      <c r="BY451">
        <v>0</v>
      </c>
      <c r="BZ451" s="17">
        <v>0</v>
      </c>
      <c r="CA451">
        <v>1</v>
      </c>
      <c r="CB451">
        <v>1</v>
      </c>
      <c r="CC451">
        <v>0</v>
      </c>
      <c r="CD451">
        <v>0</v>
      </c>
      <c r="CE451">
        <v>0</v>
      </c>
      <c r="CF451">
        <v>0</v>
      </c>
      <c r="CG451">
        <v>0</v>
      </c>
      <c r="CH451">
        <v>0</v>
      </c>
      <c r="CI451">
        <v>1</v>
      </c>
      <c r="CJ451">
        <v>0</v>
      </c>
      <c r="CK451">
        <v>0</v>
      </c>
      <c r="CL451" s="17">
        <v>1</v>
      </c>
      <c r="CM451">
        <v>0.29799999999999999</v>
      </c>
      <c r="CN451">
        <v>3</v>
      </c>
      <c r="CO451">
        <v>0</v>
      </c>
      <c r="CP451">
        <v>1</v>
      </c>
      <c r="CQ451">
        <v>28</v>
      </c>
      <c r="CR451" s="33" t="s">
        <v>85</v>
      </c>
    </row>
    <row r="452" spans="1:96"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1</v>
      </c>
      <c r="BR452">
        <v>0</v>
      </c>
      <c r="BS452" s="17">
        <v>0</v>
      </c>
      <c r="BT452">
        <v>0</v>
      </c>
      <c r="BU452">
        <v>0</v>
      </c>
      <c r="BV452">
        <v>1</v>
      </c>
      <c r="BW452" s="17">
        <v>0</v>
      </c>
      <c r="BX452">
        <v>0</v>
      </c>
      <c r="BY452">
        <v>0</v>
      </c>
      <c r="BZ452" s="17">
        <v>0</v>
      </c>
      <c r="CA452">
        <v>1</v>
      </c>
      <c r="CB452">
        <v>1</v>
      </c>
      <c r="CC452">
        <v>0</v>
      </c>
      <c r="CD452">
        <v>0</v>
      </c>
      <c r="CE452">
        <v>0</v>
      </c>
      <c r="CF452">
        <v>0</v>
      </c>
      <c r="CG452">
        <v>0</v>
      </c>
      <c r="CH452">
        <v>0</v>
      </c>
      <c r="CI452">
        <v>1</v>
      </c>
      <c r="CJ452">
        <v>0</v>
      </c>
      <c r="CK452">
        <v>0</v>
      </c>
      <c r="CL452" s="17">
        <v>1</v>
      </c>
      <c r="CM452">
        <v>0.29799999999999999</v>
      </c>
      <c r="CN452">
        <v>3</v>
      </c>
      <c r="CO452">
        <v>0</v>
      </c>
      <c r="CP452">
        <v>1</v>
      </c>
      <c r="CQ452">
        <v>28</v>
      </c>
      <c r="CR452" s="33" t="s">
        <v>85</v>
      </c>
    </row>
    <row r="453" spans="1:96"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1</v>
      </c>
      <c r="BR453">
        <v>0</v>
      </c>
      <c r="BS453" s="17">
        <v>0</v>
      </c>
      <c r="BT453">
        <v>0</v>
      </c>
      <c r="BU453">
        <v>0</v>
      </c>
      <c r="BV453">
        <v>1</v>
      </c>
      <c r="BW453" s="17">
        <v>0</v>
      </c>
      <c r="BX453">
        <v>0</v>
      </c>
      <c r="BY453">
        <v>0</v>
      </c>
      <c r="BZ453" s="17">
        <v>0</v>
      </c>
      <c r="CA453">
        <v>1</v>
      </c>
      <c r="CB453">
        <v>1</v>
      </c>
      <c r="CC453">
        <v>0</v>
      </c>
      <c r="CD453">
        <v>0</v>
      </c>
      <c r="CE453">
        <v>0</v>
      </c>
      <c r="CF453">
        <v>0</v>
      </c>
      <c r="CG453">
        <v>0</v>
      </c>
      <c r="CH453">
        <v>0</v>
      </c>
      <c r="CI453">
        <v>1</v>
      </c>
      <c r="CJ453">
        <v>0</v>
      </c>
      <c r="CK453">
        <v>0</v>
      </c>
      <c r="CL453" s="17">
        <v>1</v>
      </c>
      <c r="CM453">
        <v>0.29799999999999999</v>
      </c>
      <c r="CN453">
        <v>3</v>
      </c>
      <c r="CO453">
        <v>0</v>
      </c>
      <c r="CP453">
        <v>1</v>
      </c>
      <c r="CQ453">
        <v>28</v>
      </c>
      <c r="CR453" s="33" t="s">
        <v>85</v>
      </c>
    </row>
    <row r="454" spans="1:96"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1</v>
      </c>
      <c r="BR454" s="50">
        <v>0</v>
      </c>
      <c r="BS454" s="64">
        <v>0</v>
      </c>
      <c r="BT454" s="50">
        <v>0</v>
      </c>
      <c r="BU454" s="50">
        <v>0</v>
      </c>
      <c r="BV454" s="50">
        <v>1</v>
      </c>
      <c r="BW454" s="64">
        <v>0</v>
      </c>
      <c r="BX454" s="50">
        <v>0</v>
      </c>
      <c r="BY454" s="50">
        <v>0</v>
      </c>
      <c r="BZ454" s="64">
        <v>0</v>
      </c>
      <c r="CA454" s="50">
        <v>1</v>
      </c>
      <c r="CB454" s="50">
        <v>1</v>
      </c>
      <c r="CC454" s="50">
        <v>0</v>
      </c>
      <c r="CD454" s="50">
        <v>0</v>
      </c>
      <c r="CE454" s="50">
        <v>0</v>
      </c>
      <c r="CF454" s="50">
        <v>0</v>
      </c>
      <c r="CG454" s="50">
        <v>0</v>
      </c>
      <c r="CH454">
        <v>0</v>
      </c>
      <c r="CI454" s="50">
        <v>1</v>
      </c>
      <c r="CJ454" s="50">
        <v>0</v>
      </c>
      <c r="CK454" s="50">
        <v>0</v>
      </c>
      <c r="CL454" s="64">
        <v>1</v>
      </c>
      <c r="CM454">
        <v>0.29799999999999999</v>
      </c>
      <c r="CN454">
        <v>3</v>
      </c>
      <c r="CO454">
        <v>0</v>
      </c>
      <c r="CP454">
        <v>1</v>
      </c>
      <c r="CQ454">
        <v>28</v>
      </c>
      <c r="CR454" s="33" t="s">
        <v>85</v>
      </c>
    </row>
    <row r="455" spans="1:96" x14ac:dyDescent="0.25">
      <c r="A455">
        <v>454</v>
      </c>
      <c r="B455">
        <v>30</v>
      </c>
      <c r="C455" s="24" t="s">
        <v>302</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1</v>
      </c>
      <c r="BP455">
        <v>0</v>
      </c>
      <c r="BQ455">
        <v>0</v>
      </c>
      <c r="BR455">
        <v>0</v>
      </c>
      <c r="BS455" s="17">
        <v>0</v>
      </c>
      <c r="BT455">
        <v>0</v>
      </c>
      <c r="BU455">
        <v>0</v>
      </c>
      <c r="BV455">
        <f>1</f>
        <v>1</v>
      </c>
      <c r="BW455" s="17">
        <v>0</v>
      </c>
      <c r="BX455">
        <v>0</v>
      </c>
      <c r="BY455">
        <v>0</v>
      </c>
      <c r="BZ455" s="17">
        <v>0</v>
      </c>
      <c r="CA455">
        <v>0</v>
      </c>
      <c r="CB455">
        <v>0</v>
      </c>
      <c r="CC455">
        <v>1</v>
      </c>
      <c r="CD455">
        <v>1</v>
      </c>
      <c r="CE455">
        <v>1</v>
      </c>
      <c r="CF455">
        <v>0</v>
      </c>
      <c r="CG455">
        <v>1</v>
      </c>
      <c r="CH455">
        <v>0</v>
      </c>
      <c r="CI455">
        <v>0</v>
      </c>
      <c r="CJ455">
        <v>0</v>
      </c>
      <c r="CK455">
        <v>1</v>
      </c>
      <c r="CL455" s="17">
        <v>0</v>
      </c>
      <c r="CM455">
        <v>0.13900000000000001</v>
      </c>
      <c r="CN455">
        <v>46</v>
      </c>
      <c r="CO455">
        <v>1</v>
      </c>
      <c r="CP455">
        <v>0</v>
      </c>
      <c r="CQ455">
        <v>26</v>
      </c>
      <c r="CR455" s="33" t="s">
        <v>85</v>
      </c>
    </row>
    <row r="456" spans="1:96" x14ac:dyDescent="0.25">
      <c r="A456">
        <v>455</v>
      </c>
      <c r="B456">
        <v>30</v>
      </c>
      <c r="C456" s="24" t="s">
        <v>302</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1</v>
      </c>
      <c r="BP456">
        <v>0</v>
      </c>
      <c r="BQ456">
        <v>0</v>
      </c>
      <c r="BR456">
        <v>0</v>
      </c>
      <c r="BS456" s="17">
        <v>0</v>
      </c>
      <c r="BT456">
        <v>0</v>
      </c>
      <c r="BU456">
        <v>0</v>
      </c>
      <c r="BV456">
        <f>1</f>
        <v>1</v>
      </c>
      <c r="BW456" s="17">
        <v>0</v>
      </c>
      <c r="BX456">
        <v>0</v>
      </c>
      <c r="BY456">
        <v>0</v>
      </c>
      <c r="BZ456" s="17">
        <v>0</v>
      </c>
      <c r="CA456">
        <v>0</v>
      </c>
      <c r="CB456">
        <v>0</v>
      </c>
      <c r="CC456">
        <v>1</v>
      </c>
      <c r="CD456">
        <v>1</v>
      </c>
      <c r="CE456">
        <v>1</v>
      </c>
      <c r="CF456">
        <v>0</v>
      </c>
      <c r="CG456">
        <v>1</v>
      </c>
      <c r="CH456">
        <v>0</v>
      </c>
      <c r="CI456">
        <v>0</v>
      </c>
      <c r="CJ456">
        <v>0</v>
      </c>
      <c r="CK456">
        <v>1</v>
      </c>
      <c r="CL456" s="17">
        <v>0</v>
      </c>
      <c r="CM456">
        <v>0.13900000000000001</v>
      </c>
      <c r="CN456">
        <v>46</v>
      </c>
      <c r="CO456">
        <v>1</v>
      </c>
      <c r="CP456">
        <v>0</v>
      </c>
      <c r="CQ456">
        <v>26</v>
      </c>
      <c r="CR456" s="33" t="s">
        <v>85</v>
      </c>
    </row>
    <row r="457" spans="1:96" x14ac:dyDescent="0.25">
      <c r="A457">
        <v>456</v>
      </c>
      <c r="B457">
        <v>30</v>
      </c>
      <c r="C457" s="24" t="s">
        <v>302</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1</v>
      </c>
      <c r="BP457">
        <v>0</v>
      </c>
      <c r="BQ457">
        <v>0</v>
      </c>
      <c r="BR457">
        <v>0</v>
      </c>
      <c r="BS457" s="17">
        <v>0</v>
      </c>
      <c r="BT457">
        <v>0</v>
      </c>
      <c r="BU457">
        <v>0</v>
      </c>
      <c r="BV457">
        <f>1</f>
        <v>1</v>
      </c>
      <c r="BW457" s="17">
        <v>0</v>
      </c>
      <c r="BX457">
        <v>0</v>
      </c>
      <c r="BY457">
        <v>0</v>
      </c>
      <c r="BZ457" s="17">
        <v>0</v>
      </c>
      <c r="CA457">
        <v>0</v>
      </c>
      <c r="CB457">
        <v>0</v>
      </c>
      <c r="CC457">
        <v>1</v>
      </c>
      <c r="CD457">
        <v>1</v>
      </c>
      <c r="CE457">
        <v>1</v>
      </c>
      <c r="CF457">
        <v>0</v>
      </c>
      <c r="CG457">
        <v>1</v>
      </c>
      <c r="CH457">
        <v>0</v>
      </c>
      <c r="CI457">
        <v>0</v>
      </c>
      <c r="CJ457">
        <v>0</v>
      </c>
      <c r="CK457">
        <v>1</v>
      </c>
      <c r="CL457" s="17">
        <v>0</v>
      </c>
      <c r="CM457">
        <v>0.13900000000000001</v>
      </c>
      <c r="CN457">
        <v>46</v>
      </c>
      <c r="CO457">
        <v>1</v>
      </c>
      <c r="CP457">
        <v>0</v>
      </c>
      <c r="CQ457">
        <v>26</v>
      </c>
      <c r="CR457" s="33" t="s">
        <v>85</v>
      </c>
    </row>
    <row r="458" spans="1:96" x14ac:dyDescent="0.25">
      <c r="A458">
        <v>457</v>
      </c>
      <c r="B458">
        <v>30</v>
      </c>
      <c r="C458" s="24" t="s">
        <v>302</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1</v>
      </c>
      <c r="BP458">
        <v>0</v>
      </c>
      <c r="BQ458">
        <v>0</v>
      </c>
      <c r="BR458">
        <v>0</v>
      </c>
      <c r="BS458" s="17">
        <v>0</v>
      </c>
      <c r="BT458">
        <v>0</v>
      </c>
      <c r="BU458">
        <v>0</v>
      </c>
      <c r="BV458">
        <f>1</f>
        <v>1</v>
      </c>
      <c r="BW458" s="17">
        <v>0</v>
      </c>
      <c r="BX458">
        <v>0</v>
      </c>
      <c r="BY458">
        <v>0</v>
      </c>
      <c r="BZ458" s="17">
        <v>0</v>
      </c>
      <c r="CA458">
        <v>0</v>
      </c>
      <c r="CB458">
        <v>0</v>
      </c>
      <c r="CC458">
        <v>1</v>
      </c>
      <c r="CD458">
        <v>1</v>
      </c>
      <c r="CE458">
        <v>1</v>
      </c>
      <c r="CF458">
        <v>0</v>
      </c>
      <c r="CG458">
        <v>1</v>
      </c>
      <c r="CH458">
        <v>0</v>
      </c>
      <c r="CI458">
        <v>0</v>
      </c>
      <c r="CJ458">
        <v>0</v>
      </c>
      <c r="CK458">
        <v>1</v>
      </c>
      <c r="CL458" s="17">
        <v>0</v>
      </c>
      <c r="CM458">
        <v>0.13900000000000001</v>
      </c>
      <c r="CN458">
        <v>46</v>
      </c>
      <c r="CO458">
        <v>1</v>
      </c>
      <c r="CP458">
        <v>0</v>
      </c>
      <c r="CQ458">
        <v>26</v>
      </c>
      <c r="CR458" s="33" t="s">
        <v>85</v>
      </c>
    </row>
    <row r="459" spans="1:96" x14ac:dyDescent="0.25">
      <c r="A459">
        <v>458</v>
      </c>
      <c r="B459">
        <v>30</v>
      </c>
      <c r="C459" s="24" t="s">
        <v>302</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1</v>
      </c>
      <c r="BP459">
        <v>0</v>
      </c>
      <c r="BQ459">
        <v>0</v>
      </c>
      <c r="BR459">
        <v>0</v>
      </c>
      <c r="BS459" s="17">
        <v>0</v>
      </c>
      <c r="BT459">
        <v>0</v>
      </c>
      <c r="BU459">
        <v>0</v>
      </c>
      <c r="BV459">
        <f>1</f>
        <v>1</v>
      </c>
      <c r="BW459" s="17">
        <v>0</v>
      </c>
      <c r="BX459">
        <v>0</v>
      </c>
      <c r="BY459">
        <v>0</v>
      </c>
      <c r="BZ459" s="17">
        <v>0</v>
      </c>
      <c r="CA459">
        <v>0</v>
      </c>
      <c r="CB459">
        <v>0</v>
      </c>
      <c r="CC459">
        <v>1</v>
      </c>
      <c r="CD459">
        <v>1</v>
      </c>
      <c r="CE459">
        <v>1</v>
      </c>
      <c r="CF459">
        <v>0</v>
      </c>
      <c r="CG459">
        <v>1</v>
      </c>
      <c r="CH459">
        <v>0</v>
      </c>
      <c r="CI459">
        <v>0</v>
      </c>
      <c r="CJ459">
        <v>0</v>
      </c>
      <c r="CK459">
        <v>1</v>
      </c>
      <c r="CL459" s="17">
        <v>0</v>
      </c>
      <c r="CM459">
        <v>0.13900000000000001</v>
      </c>
      <c r="CN459">
        <v>46</v>
      </c>
      <c r="CO459">
        <v>1</v>
      </c>
      <c r="CP459">
        <v>0</v>
      </c>
      <c r="CQ459">
        <v>26</v>
      </c>
      <c r="CR459" s="33" t="s">
        <v>85</v>
      </c>
    </row>
    <row r="460" spans="1:96" x14ac:dyDescent="0.25">
      <c r="A460">
        <v>459</v>
      </c>
      <c r="B460">
        <v>30</v>
      </c>
      <c r="C460" s="24" t="s">
        <v>302</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1</v>
      </c>
      <c r="BP460">
        <v>0</v>
      </c>
      <c r="BQ460">
        <v>0</v>
      </c>
      <c r="BR460">
        <v>0</v>
      </c>
      <c r="BS460" s="17">
        <v>0</v>
      </c>
      <c r="BT460">
        <v>0</v>
      </c>
      <c r="BU460">
        <v>0</v>
      </c>
      <c r="BV460">
        <f>1</f>
        <v>1</v>
      </c>
      <c r="BW460" s="17">
        <v>0</v>
      </c>
      <c r="BX460">
        <v>0</v>
      </c>
      <c r="BY460">
        <v>0</v>
      </c>
      <c r="BZ460" s="17">
        <v>0</v>
      </c>
      <c r="CA460">
        <v>0</v>
      </c>
      <c r="CB460">
        <v>0</v>
      </c>
      <c r="CC460">
        <v>1</v>
      </c>
      <c r="CD460">
        <v>1</v>
      </c>
      <c r="CE460">
        <v>1</v>
      </c>
      <c r="CF460">
        <v>0</v>
      </c>
      <c r="CG460">
        <v>1</v>
      </c>
      <c r="CH460">
        <v>0</v>
      </c>
      <c r="CI460">
        <v>0</v>
      </c>
      <c r="CJ460">
        <v>0</v>
      </c>
      <c r="CK460">
        <v>1</v>
      </c>
      <c r="CL460" s="17">
        <v>0</v>
      </c>
      <c r="CM460">
        <v>0.13900000000000001</v>
      </c>
      <c r="CN460">
        <v>46</v>
      </c>
      <c r="CO460">
        <v>1</v>
      </c>
      <c r="CP460">
        <v>0</v>
      </c>
      <c r="CQ460">
        <v>26</v>
      </c>
      <c r="CR460" s="33" t="s">
        <v>85</v>
      </c>
    </row>
    <row r="461" spans="1:96" x14ac:dyDescent="0.25">
      <c r="A461">
        <v>460</v>
      </c>
      <c r="B461">
        <v>30</v>
      </c>
      <c r="C461" s="24" t="s">
        <v>302</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s="17">
        <v>1</v>
      </c>
      <c r="BT461">
        <v>0</v>
      </c>
      <c r="BU461">
        <v>1</v>
      </c>
      <c r="BV461">
        <v>0</v>
      </c>
      <c r="BW461" s="17">
        <v>0</v>
      </c>
      <c r="BX461">
        <v>1</v>
      </c>
      <c r="BY461">
        <v>0</v>
      </c>
      <c r="BZ461" s="17">
        <v>0</v>
      </c>
      <c r="CA461">
        <v>0</v>
      </c>
      <c r="CB461">
        <v>0</v>
      </c>
      <c r="CC461">
        <v>1</v>
      </c>
      <c r="CD461">
        <v>1</v>
      </c>
      <c r="CE461">
        <v>1</v>
      </c>
      <c r="CF461">
        <v>0</v>
      </c>
      <c r="CG461">
        <v>1</v>
      </c>
      <c r="CH461">
        <v>0</v>
      </c>
      <c r="CI461">
        <v>0</v>
      </c>
      <c r="CJ461">
        <v>0</v>
      </c>
      <c r="CK461">
        <v>1</v>
      </c>
      <c r="CL461" s="17">
        <v>0</v>
      </c>
      <c r="CM461">
        <v>0.13900000000000001</v>
      </c>
      <c r="CN461">
        <v>46</v>
      </c>
      <c r="CO461">
        <v>1</v>
      </c>
      <c r="CP461">
        <v>0</v>
      </c>
      <c r="CQ461">
        <v>26</v>
      </c>
      <c r="CR461" s="33" t="s">
        <v>85</v>
      </c>
    </row>
    <row r="462" spans="1:96" x14ac:dyDescent="0.25">
      <c r="A462">
        <v>461</v>
      </c>
      <c r="B462">
        <v>30</v>
      </c>
      <c r="C462" s="24" t="s">
        <v>302</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s="17">
        <v>1</v>
      </c>
      <c r="BT462">
        <v>0</v>
      </c>
      <c r="BU462">
        <v>1</v>
      </c>
      <c r="BV462">
        <v>0</v>
      </c>
      <c r="BW462" s="17">
        <v>0</v>
      </c>
      <c r="BX462">
        <v>1</v>
      </c>
      <c r="BY462">
        <v>0</v>
      </c>
      <c r="BZ462" s="17">
        <v>0</v>
      </c>
      <c r="CA462">
        <v>0</v>
      </c>
      <c r="CB462">
        <v>0</v>
      </c>
      <c r="CC462">
        <v>1</v>
      </c>
      <c r="CD462">
        <v>1</v>
      </c>
      <c r="CE462">
        <v>1</v>
      </c>
      <c r="CF462">
        <v>0</v>
      </c>
      <c r="CG462">
        <v>1</v>
      </c>
      <c r="CH462">
        <v>0</v>
      </c>
      <c r="CI462">
        <v>0</v>
      </c>
      <c r="CJ462">
        <v>0</v>
      </c>
      <c r="CK462">
        <v>1</v>
      </c>
      <c r="CL462" s="17">
        <v>0</v>
      </c>
      <c r="CM462">
        <v>0.13900000000000001</v>
      </c>
      <c r="CN462">
        <v>46</v>
      </c>
      <c r="CO462">
        <v>1</v>
      </c>
      <c r="CP462">
        <v>0</v>
      </c>
      <c r="CQ462">
        <v>26</v>
      </c>
      <c r="CR462" s="33" t="s">
        <v>85</v>
      </c>
    </row>
    <row r="463" spans="1:96" x14ac:dyDescent="0.25">
      <c r="A463">
        <v>462</v>
      </c>
      <c r="B463">
        <v>30</v>
      </c>
      <c r="C463" s="24" t="s">
        <v>302</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s="17">
        <v>1</v>
      </c>
      <c r="BT463">
        <v>0</v>
      </c>
      <c r="BU463">
        <v>1</v>
      </c>
      <c r="BV463">
        <v>0</v>
      </c>
      <c r="BW463" s="17">
        <v>0</v>
      </c>
      <c r="BX463">
        <v>1</v>
      </c>
      <c r="BY463">
        <v>0</v>
      </c>
      <c r="BZ463" s="17">
        <v>0</v>
      </c>
      <c r="CA463">
        <v>0</v>
      </c>
      <c r="CB463">
        <v>0</v>
      </c>
      <c r="CC463">
        <v>1</v>
      </c>
      <c r="CD463">
        <v>1</v>
      </c>
      <c r="CE463">
        <v>1</v>
      </c>
      <c r="CF463">
        <v>0</v>
      </c>
      <c r="CG463">
        <v>1</v>
      </c>
      <c r="CH463">
        <v>0</v>
      </c>
      <c r="CI463">
        <v>0</v>
      </c>
      <c r="CJ463">
        <v>0</v>
      </c>
      <c r="CK463">
        <v>1</v>
      </c>
      <c r="CL463" s="17">
        <v>0</v>
      </c>
      <c r="CM463">
        <v>0.13900000000000001</v>
      </c>
      <c r="CN463">
        <v>46</v>
      </c>
      <c r="CO463">
        <v>1</v>
      </c>
      <c r="CP463">
        <v>0</v>
      </c>
      <c r="CQ463">
        <v>26</v>
      </c>
      <c r="CR463" s="33" t="s">
        <v>85</v>
      </c>
    </row>
    <row r="464" spans="1:96" x14ac:dyDescent="0.25">
      <c r="A464">
        <v>463</v>
      </c>
      <c r="B464">
        <v>30</v>
      </c>
      <c r="C464" s="24" t="s">
        <v>302</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s="17">
        <v>1</v>
      </c>
      <c r="BT464">
        <v>0</v>
      </c>
      <c r="BU464">
        <v>1</v>
      </c>
      <c r="BV464">
        <v>0</v>
      </c>
      <c r="BW464" s="17">
        <v>0</v>
      </c>
      <c r="BX464">
        <v>1</v>
      </c>
      <c r="BY464">
        <v>0</v>
      </c>
      <c r="BZ464" s="17">
        <v>0</v>
      </c>
      <c r="CA464">
        <v>0</v>
      </c>
      <c r="CB464">
        <v>0</v>
      </c>
      <c r="CC464">
        <v>1</v>
      </c>
      <c r="CD464">
        <v>1</v>
      </c>
      <c r="CE464">
        <v>1</v>
      </c>
      <c r="CF464">
        <v>0</v>
      </c>
      <c r="CG464">
        <v>1</v>
      </c>
      <c r="CH464">
        <v>0</v>
      </c>
      <c r="CI464">
        <v>0</v>
      </c>
      <c r="CJ464">
        <v>0</v>
      </c>
      <c r="CK464">
        <v>1</v>
      </c>
      <c r="CL464" s="17">
        <v>0</v>
      </c>
      <c r="CM464">
        <v>0.13900000000000001</v>
      </c>
      <c r="CN464">
        <v>46</v>
      </c>
      <c r="CO464">
        <v>1</v>
      </c>
      <c r="CP464">
        <v>0</v>
      </c>
      <c r="CQ464">
        <v>26</v>
      </c>
      <c r="CR464" s="33" t="s">
        <v>85</v>
      </c>
    </row>
    <row r="465" spans="1:96" x14ac:dyDescent="0.25">
      <c r="A465">
        <v>464</v>
      </c>
      <c r="B465">
        <v>30</v>
      </c>
      <c r="C465" s="24" t="s">
        <v>302</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s="17">
        <v>1</v>
      </c>
      <c r="BT465">
        <v>0</v>
      </c>
      <c r="BU465">
        <v>1</v>
      </c>
      <c r="BV465">
        <v>0</v>
      </c>
      <c r="BW465" s="17">
        <v>0</v>
      </c>
      <c r="BX465">
        <v>1</v>
      </c>
      <c r="BY465">
        <v>0</v>
      </c>
      <c r="BZ465" s="17">
        <v>0</v>
      </c>
      <c r="CA465">
        <v>0</v>
      </c>
      <c r="CB465">
        <v>0</v>
      </c>
      <c r="CC465">
        <v>1</v>
      </c>
      <c r="CD465">
        <v>1</v>
      </c>
      <c r="CE465">
        <v>1</v>
      </c>
      <c r="CF465">
        <v>0</v>
      </c>
      <c r="CG465">
        <v>1</v>
      </c>
      <c r="CH465">
        <v>0</v>
      </c>
      <c r="CI465">
        <v>0</v>
      </c>
      <c r="CJ465">
        <v>0</v>
      </c>
      <c r="CK465">
        <v>1</v>
      </c>
      <c r="CL465" s="17">
        <v>0</v>
      </c>
      <c r="CM465">
        <v>0.13900000000000001</v>
      </c>
      <c r="CN465">
        <v>46</v>
      </c>
      <c r="CO465">
        <v>1</v>
      </c>
      <c r="CP465">
        <v>0</v>
      </c>
      <c r="CQ465">
        <v>26</v>
      </c>
      <c r="CR465" s="33" t="s">
        <v>85</v>
      </c>
    </row>
    <row r="466" spans="1:96" s="50" customFormat="1" x14ac:dyDescent="0.25">
      <c r="A466" s="50">
        <v>465</v>
      </c>
      <c r="B466" s="50">
        <v>30</v>
      </c>
      <c r="C466" s="51" t="s">
        <v>302</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64">
        <v>1</v>
      </c>
      <c r="BT466" s="50">
        <v>0</v>
      </c>
      <c r="BU466" s="50">
        <v>1</v>
      </c>
      <c r="BV466" s="50">
        <v>0</v>
      </c>
      <c r="BW466" s="64">
        <v>0</v>
      </c>
      <c r="BX466" s="50">
        <v>1</v>
      </c>
      <c r="BY466" s="50">
        <v>0</v>
      </c>
      <c r="BZ466" s="64">
        <v>0</v>
      </c>
      <c r="CA466" s="50">
        <v>0</v>
      </c>
      <c r="CB466" s="50">
        <v>0</v>
      </c>
      <c r="CC466" s="50">
        <v>1</v>
      </c>
      <c r="CD466" s="50">
        <v>1</v>
      </c>
      <c r="CE466" s="50">
        <v>1</v>
      </c>
      <c r="CF466" s="50">
        <v>0</v>
      </c>
      <c r="CG466" s="50">
        <v>1</v>
      </c>
      <c r="CH466">
        <v>0</v>
      </c>
      <c r="CI466" s="50">
        <v>0</v>
      </c>
      <c r="CJ466" s="50">
        <v>0</v>
      </c>
      <c r="CK466" s="50">
        <v>1</v>
      </c>
      <c r="CL466" s="64">
        <v>0</v>
      </c>
      <c r="CM466">
        <v>0.13900000000000001</v>
      </c>
      <c r="CN466">
        <v>46</v>
      </c>
      <c r="CO466">
        <v>1</v>
      </c>
      <c r="CP466">
        <v>0</v>
      </c>
      <c r="CQ466">
        <v>26</v>
      </c>
      <c r="CR466" s="33" t="s">
        <v>85</v>
      </c>
    </row>
    <row r="467" spans="1:96" x14ac:dyDescent="0.25">
      <c r="A467">
        <v>466</v>
      </c>
      <c r="B467">
        <v>31</v>
      </c>
      <c r="C467" s="24" t="s">
        <v>301</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1</v>
      </c>
      <c r="BR467">
        <v>0</v>
      </c>
      <c r="BS467" s="17">
        <v>0</v>
      </c>
      <c r="BT467">
        <v>0</v>
      </c>
      <c r="BU467">
        <v>0</v>
      </c>
      <c r="BV467">
        <v>1</v>
      </c>
      <c r="BW467" s="17">
        <v>0</v>
      </c>
      <c r="BX467">
        <v>0</v>
      </c>
      <c r="BY467">
        <v>0</v>
      </c>
      <c r="BZ467" s="17">
        <v>0</v>
      </c>
      <c r="CA467">
        <v>0</v>
      </c>
      <c r="CB467">
        <v>0</v>
      </c>
      <c r="CC467">
        <v>1</v>
      </c>
      <c r="CD467">
        <v>1</v>
      </c>
      <c r="CE467">
        <v>0</v>
      </c>
      <c r="CF467">
        <v>0</v>
      </c>
      <c r="CG467">
        <v>1</v>
      </c>
      <c r="CH467">
        <v>0</v>
      </c>
      <c r="CI467">
        <v>1</v>
      </c>
      <c r="CJ467">
        <v>0</v>
      </c>
      <c r="CK467">
        <v>0</v>
      </c>
      <c r="CL467" s="17">
        <v>0</v>
      </c>
      <c r="CM467">
        <v>0.123</v>
      </c>
      <c r="CN467">
        <v>226</v>
      </c>
      <c r="CO467">
        <v>1</v>
      </c>
      <c r="CP467">
        <v>0</v>
      </c>
      <c r="CQ467">
        <v>29</v>
      </c>
      <c r="CR467" s="33" t="s">
        <v>85</v>
      </c>
    </row>
    <row r="468" spans="1:96" x14ac:dyDescent="0.25">
      <c r="A468">
        <v>467</v>
      </c>
      <c r="B468">
        <v>31</v>
      </c>
      <c r="C468" t="s">
        <v>301</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1</v>
      </c>
      <c r="BR468">
        <v>0</v>
      </c>
      <c r="BS468" s="17">
        <v>0</v>
      </c>
      <c r="BT468">
        <v>0</v>
      </c>
      <c r="BU468">
        <v>0</v>
      </c>
      <c r="BV468">
        <v>1</v>
      </c>
      <c r="BW468" s="17">
        <v>0</v>
      </c>
      <c r="BX468">
        <v>0</v>
      </c>
      <c r="BY468">
        <v>0</v>
      </c>
      <c r="BZ468" s="17">
        <v>0</v>
      </c>
      <c r="CA468">
        <v>0</v>
      </c>
      <c r="CB468">
        <v>0</v>
      </c>
      <c r="CC468">
        <v>1</v>
      </c>
      <c r="CD468">
        <v>1</v>
      </c>
      <c r="CE468">
        <v>0</v>
      </c>
      <c r="CF468">
        <v>0</v>
      </c>
      <c r="CG468">
        <v>1</v>
      </c>
      <c r="CH468">
        <v>1</v>
      </c>
      <c r="CI468">
        <v>1</v>
      </c>
      <c r="CJ468">
        <v>0</v>
      </c>
      <c r="CK468">
        <v>0</v>
      </c>
      <c r="CL468" s="17">
        <v>0</v>
      </c>
      <c r="CM468">
        <v>0.123</v>
      </c>
      <c r="CN468">
        <v>226</v>
      </c>
      <c r="CO468">
        <v>1</v>
      </c>
      <c r="CP468">
        <v>0</v>
      </c>
      <c r="CQ468">
        <v>29</v>
      </c>
      <c r="CR468" s="33" t="s">
        <v>85</v>
      </c>
    </row>
    <row r="469" spans="1:96" x14ac:dyDescent="0.25">
      <c r="A469">
        <v>468</v>
      </c>
      <c r="B469">
        <v>31</v>
      </c>
      <c r="C469" s="24" t="s">
        <v>301</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1</v>
      </c>
      <c r="BR469">
        <v>0</v>
      </c>
      <c r="BS469" s="17">
        <v>0</v>
      </c>
      <c r="BT469">
        <v>0</v>
      </c>
      <c r="BU469">
        <v>1</v>
      </c>
      <c r="BV469">
        <v>0</v>
      </c>
      <c r="BW469" s="17">
        <v>0</v>
      </c>
      <c r="BX469">
        <v>1</v>
      </c>
      <c r="BY469">
        <v>0</v>
      </c>
      <c r="BZ469" s="17">
        <v>0</v>
      </c>
      <c r="CA469">
        <v>0</v>
      </c>
      <c r="CB469">
        <v>0</v>
      </c>
      <c r="CC469">
        <v>1</v>
      </c>
      <c r="CD469">
        <v>1</v>
      </c>
      <c r="CE469">
        <v>0</v>
      </c>
      <c r="CF469">
        <v>0</v>
      </c>
      <c r="CG469">
        <v>1</v>
      </c>
      <c r="CH469">
        <v>1</v>
      </c>
      <c r="CI469">
        <v>1</v>
      </c>
      <c r="CJ469">
        <v>0</v>
      </c>
      <c r="CK469">
        <v>0</v>
      </c>
      <c r="CL469" s="17">
        <v>0</v>
      </c>
      <c r="CM469">
        <v>0.123</v>
      </c>
      <c r="CN469">
        <v>226</v>
      </c>
      <c r="CO469">
        <v>1</v>
      </c>
      <c r="CP469">
        <v>0</v>
      </c>
      <c r="CQ469">
        <v>29</v>
      </c>
      <c r="CR469" s="33" t="s">
        <v>85</v>
      </c>
    </row>
    <row r="470" spans="1:96" x14ac:dyDescent="0.25">
      <c r="A470">
        <v>469</v>
      </c>
      <c r="B470">
        <v>31</v>
      </c>
      <c r="C470" s="24" t="s">
        <v>301</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1</v>
      </c>
      <c r="BR470">
        <v>0</v>
      </c>
      <c r="BS470" s="17">
        <v>0</v>
      </c>
      <c r="BT470">
        <v>0</v>
      </c>
      <c r="BU470">
        <v>0</v>
      </c>
      <c r="BV470">
        <v>1</v>
      </c>
      <c r="BW470" s="17">
        <v>0</v>
      </c>
      <c r="BX470">
        <v>0</v>
      </c>
      <c r="BY470">
        <v>0</v>
      </c>
      <c r="BZ470" s="17">
        <v>0</v>
      </c>
      <c r="CA470">
        <v>0</v>
      </c>
      <c r="CB470">
        <v>0</v>
      </c>
      <c r="CC470">
        <v>1</v>
      </c>
      <c r="CD470">
        <v>1</v>
      </c>
      <c r="CE470">
        <v>0</v>
      </c>
      <c r="CF470">
        <v>0</v>
      </c>
      <c r="CG470">
        <v>1</v>
      </c>
      <c r="CH470">
        <v>1</v>
      </c>
      <c r="CI470">
        <v>1</v>
      </c>
      <c r="CJ470">
        <v>0</v>
      </c>
      <c r="CK470">
        <v>0</v>
      </c>
      <c r="CL470" s="17">
        <v>0</v>
      </c>
      <c r="CM470">
        <v>0.123</v>
      </c>
      <c r="CN470">
        <v>226</v>
      </c>
      <c r="CO470">
        <v>1</v>
      </c>
      <c r="CP470">
        <v>0</v>
      </c>
      <c r="CQ470">
        <v>29</v>
      </c>
      <c r="CR470" s="33" t="s">
        <v>85</v>
      </c>
    </row>
    <row r="471" spans="1:96" x14ac:dyDescent="0.25">
      <c r="A471">
        <v>470</v>
      </c>
      <c r="B471">
        <v>31</v>
      </c>
      <c r="C471" s="24" t="s">
        <v>301</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1</v>
      </c>
      <c r="BR471">
        <v>0</v>
      </c>
      <c r="BS471" s="17">
        <v>0</v>
      </c>
      <c r="BT471">
        <v>0</v>
      </c>
      <c r="BU471">
        <v>0</v>
      </c>
      <c r="BV471">
        <v>1</v>
      </c>
      <c r="BW471" s="17">
        <v>0</v>
      </c>
      <c r="BX471">
        <v>0</v>
      </c>
      <c r="BY471">
        <v>0</v>
      </c>
      <c r="BZ471" s="17">
        <v>0</v>
      </c>
      <c r="CA471">
        <v>0</v>
      </c>
      <c r="CB471">
        <v>0</v>
      </c>
      <c r="CC471">
        <v>1</v>
      </c>
      <c r="CD471">
        <v>1</v>
      </c>
      <c r="CE471">
        <v>0</v>
      </c>
      <c r="CF471">
        <v>0</v>
      </c>
      <c r="CG471">
        <v>1</v>
      </c>
      <c r="CH471">
        <v>1</v>
      </c>
      <c r="CI471">
        <v>1</v>
      </c>
      <c r="CJ471">
        <v>0</v>
      </c>
      <c r="CK471">
        <v>0</v>
      </c>
      <c r="CL471" s="17">
        <v>0</v>
      </c>
      <c r="CM471">
        <v>0.123</v>
      </c>
      <c r="CN471">
        <v>226</v>
      </c>
      <c r="CO471">
        <v>1</v>
      </c>
      <c r="CP471">
        <v>0</v>
      </c>
      <c r="CQ471">
        <v>29</v>
      </c>
      <c r="CR471" s="33" t="s">
        <v>85</v>
      </c>
    </row>
    <row r="472" spans="1:96" x14ac:dyDescent="0.25">
      <c r="A472">
        <v>471</v>
      </c>
      <c r="B472">
        <v>31</v>
      </c>
      <c r="C472" s="24" t="s">
        <v>301</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1</v>
      </c>
      <c r="BR472">
        <v>0</v>
      </c>
      <c r="BS472" s="17">
        <v>0</v>
      </c>
      <c r="BT472">
        <v>0</v>
      </c>
      <c r="BU472">
        <v>0</v>
      </c>
      <c r="BV472">
        <v>1</v>
      </c>
      <c r="BW472" s="17">
        <v>0</v>
      </c>
      <c r="BX472">
        <v>0</v>
      </c>
      <c r="BY472">
        <v>0</v>
      </c>
      <c r="BZ472" s="17">
        <v>0</v>
      </c>
      <c r="CA472">
        <v>0</v>
      </c>
      <c r="CB472">
        <v>0</v>
      </c>
      <c r="CC472">
        <v>1</v>
      </c>
      <c r="CD472">
        <v>1</v>
      </c>
      <c r="CE472">
        <v>0</v>
      </c>
      <c r="CF472">
        <v>0</v>
      </c>
      <c r="CG472">
        <v>1</v>
      </c>
      <c r="CH472">
        <v>1</v>
      </c>
      <c r="CI472">
        <v>1</v>
      </c>
      <c r="CJ472">
        <v>0</v>
      </c>
      <c r="CK472">
        <v>0</v>
      </c>
      <c r="CL472" s="17">
        <v>0</v>
      </c>
      <c r="CM472">
        <v>0.123</v>
      </c>
      <c r="CN472">
        <v>226</v>
      </c>
      <c r="CO472">
        <v>1</v>
      </c>
      <c r="CP472">
        <v>0</v>
      </c>
      <c r="CQ472">
        <v>29</v>
      </c>
      <c r="CR472" s="33" t="s">
        <v>85</v>
      </c>
    </row>
    <row r="473" spans="1:96" x14ac:dyDescent="0.25">
      <c r="A473">
        <v>472</v>
      </c>
      <c r="B473">
        <v>31</v>
      </c>
      <c r="C473" s="24" t="s">
        <v>301</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1</v>
      </c>
      <c r="BR473">
        <v>0</v>
      </c>
      <c r="BS473" s="17">
        <v>0</v>
      </c>
      <c r="BT473">
        <v>0</v>
      </c>
      <c r="BU473">
        <v>0</v>
      </c>
      <c r="BV473">
        <v>1</v>
      </c>
      <c r="BW473" s="17">
        <v>0</v>
      </c>
      <c r="BX473">
        <v>0</v>
      </c>
      <c r="BY473">
        <v>0</v>
      </c>
      <c r="BZ473" s="17">
        <v>0</v>
      </c>
      <c r="CA473">
        <v>0</v>
      </c>
      <c r="CB473">
        <v>0</v>
      </c>
      <c r="CC473">
        <v>1</v>
      </c>
      <c r="CD473">
        <v>1</v>
      </c>
      <c r="CE473">
        <v>0</v>
      </c>
      <c r="CF473">
        <v>0</v>
      </c>
      <c r="CG473">
        <v>1</v>
      </c>
      <c r="CH473">
        <v>1</v>
      </c>
      <c r="CI473">
        <v>1</v>
      </c>
      <c r="CJ473">
        <v>0</v>
      </c>
      <c r="CK473">
        <v>0</v>
      </c>
      <c r="CL473" s="17">
        <v>0</v>
      </c>
      <c r="CM473">
        <v>0.123</v>
      </c>
      <c r="CN473">
        <v>226</v>
      </c>
      <c r="CO473">
        <v>1</v>
      </c>
      <c r="CP473">
        <v>0</v>
      </c>
      <c r="CQ473">
        <v>29</v>
      </c>
      <c r="CR473" s="33" t="s">
        <v>85</v>
      </c>
    </row>
    <row r="474" spans="1:96" x14ac:dyDescent="0.25">
      <c r="A474">
        <v>473</v>
      </c>
      <c r="B474">
        <v>31</v>
      </c>
      <c r="C474" s="24" t="s">
        <v>301</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1</v>
      </c>
      <c r="BR474">
        <v>0</v>
      </c>
      <c r="BS474" s="17">
        <v>0</v>
      </c>
      <c r="BT474">
        <v>0</v>
      </c>
      <c r="BU474">
        <v>0</v>
      </c>
      <c r="BV474">
        <v>1</v>
      </c>
      <c r="BW474" s="17">
        <v>0</v>
      </c>
      <c r="BX474">
        <v>0</v>
      </c>
      <c r="BY474">
        <v>0</v>
      </c>
      <c r="BZ474" s="17">
        <v>0</v>
      </c>
      <c r="CA474">
        <v>0</v>
      </c>
      <c r="CB474">
        <v>0</v>
      </c>
      <c r="CC474">
        <v>1</v>
      </c>
      <c r="CD474">
        <v>1</v>
      </c>
      <c r="CE474">
        <v>0</v>
      </c>
      <c r="CF474">
        <v>0</v>
      </c>
      <c r="CG474">
        <v>1</v>
      </c>
      <c r="CH474">
        <v>1</v>
      </c>
      <c r="CI474">
        <v>1</v>
      </c>
      <c r="CJ474">
        <v>0</v>
      </c>
      <c r="CK474">
        <v>0</v>
      </c>
      <c r="CL474" s="17">
        <v>0</v>
      </c>
      <c r="CM474">
        <v>0.123</v>
      </c>
      <c r="CN474">
        <v>226</v>
      </c>
      <c r="CO474">
        <v>1</v>
      </c>
      <c r="CP474">
        <v>0</v>
      </c>
      <c r="CQ474">
        <v>29</v>
      </c>
      <c r="CR474" s="33" t="s">
        <v>85</v>
      </c>
    </row>
    <row r="475" spans="1:96" x14ac:dyDescent="0.25">
      <c r="A475">
        <v>474</v>
      </c>
      <c r="B475">
        <v>31</v>
      </c>
      <c r="C475" s="24" t="s">
        <v>301</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1</v>
      </c>
      <c r="BR475">
        <v>0</v>
      </c>
      <c r="BS475" s="17">
        <v>0</v>
      </c>
      <c r="BT475">
        <v>0</v>
      </c>
      <c r="BU475">
        <v>0</v>
      </c>
      <c r="BV475">
        <v>1</v>
      </c>
      <c r="BW475" s="17">
        <v>0</v>
      </c>
      <c r="BX475">
        <v>0</v>
      </c>
      <c r="BY475">
        <v>0</v>
      </c>
      <c r="BZ475" s="17">
        <v>0</v>
      </c>
      <c r="CA475">
        <v>0</v>
      </c>
      <c r="CB475">
        <v>0</v>
      </c>
      <c r="CC475">
        <v>1</v>
      </c>
      <c r="CD475">
        <v>1</v>
      </c>
      <c r="CE475">
        <v>0</v>
      </c>
      <c r="CF475">
        <v>0</v>
      </c>
      <c r="CG475">
        <v>1</v>
      </c>
      <c r="CH475">
        <v>1</v>
      </c>
      <c r="CI475">
        <v>1</v>
      </c>
      <c r="CJ475">
        <v>0</v>
      </c>
      <c r="CK475">
        <v>0</v>
      </c>
      <c r="CL475" s="17">
        <v>0</v>
      </c>
      <c r="CM475">
        <v>0.123</v>
      </c>
      <c r="CN475">
        <v>226</v>
      </c>
      <c r="CO475">
        <v>1</v>
      </c>
      <c r="CP475">
        <v>0</v>
      </c>
      <c r="CQ475">
        <v>29</v>
      </c>
      <c r="CR475" s="33" t="s">
        <v>85</v>
      </c>
    </row>
    <row r="476" spans="1:96" x14ac:dyDescent="0.25">
      <c r="A476">
        <v>475</v>
      </c>
      <c r="B476">
        <v>31</v>
      </c>
      <c r="C476" s="24" t="s">
        <v>301</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1</v>
      </c>
      <c r="BR476">
        <v>0</v>
      </c>
      <c r="BS476" s="17">
        <v>0</v>
      </c>
      <c r="BT476">
        <v>0</v>
      </c>
      <c r="BU476">
        <v>0</v>
      </c>
      <c r="BV476">
        <v>1</v>
      </c>
      <c r="BW476" s="17">
        <v>0</v>
      </c>
      <c r="BX476">
        <v>0</v>
      </c>
      <c r="BY476">
        <v>0</v>
      </c>
      <c r="BZ476" s="17">
        <v>0</v>
      </c>
      <c r="CA476">
        <v>0</v>
      </c>
      <c r="CB476">
        <v>0</v>
      </c>
      <c r="CC476">
        <v>1</v>
      </c>
      <c r="CD476">
        <v>1</v>
      </c>
      <c r="CE476">
        <v>0</v>
      </c>
      <c r="CF476">
        <v>0</v>
      </c>
      <c r="CG476">
        <v>1</v>
      </c>
      <c r="CH476">
        <v>1</v>
      </c>
      <c r="CI476">
        <v>1</v>
      </c>
      <c r="CJ476">
        <v>0</v>
      </c>
      <c r="CK476">
        <v>0</v>
      </c>
      <c r="CL476" s="17">
        <v>0</v>
      </c>
      <c r="CM476">
        <v>0.123</v>
      </c>
      <c r="CN476">
        <v>226</v>
      </c>
      <c r="CO476">
        <v>1</v>
      </c>
      <c r="CP476">
        <v>0</v>
      </c>
      <c r="CQ476">
        <v>29</v>
      </c>
      <c r="CR476" s="33" t="s">
        <v>85</v>
      </c>
    </row>
    <row r="477" spans="1:96" x14ac:dyDescent="0.25">
      <c r="A477">
        <v>476</v>
      </c>
      <c r="B477">
        <v>31</v>
      </c>
      <c r="C477" s="24" t="s">
        <v>301</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1</v>
      </c>
      <c r="BR477">
        <v>0</v>
      </c>
      <c r="BS477" s="17">
        <v>0</v>
      </c>
      <c r="BT477">
        <v>0</v>
      </c>
      <c r="BU477">
        <v>0</v>
      </c>
      <c r="BV477">
        <v>1</v>
      </c>
      <c r="BW477" s="17">
        <v>0</v>
      </c>
      <c r="BX477">
        <v>0</v>
      </c>
      <c r="BY477">
        <v>0</v>
      </c>
      <c r="BZ477" s="17">
        <v>0</v>
      </c>
      <c r="CA477">
        <v>0</v>
      </c>
      <c r="CB477">
        <v>0</v>
      </c>
      <c r="CC477">
        <v>1</v>
      </c>
      <c r="CD477">
        <v>1</v>
      </c>
      <c r="CE477">
        <v>0</v>
      </c>
      <c r="CF477">
        <v>0</v>
      </c>
      <c r="CG477">
        <v>1</v>
      </c>
      <c r="CH477">
        <v>1</v>
      </c>
      <c r="CI477">
        <v>1</v>
      </c>
      <c r="CJ477">
        <v>0</v>
      </c>
      <c r="CK477">
        <v>0</v>
      </c>
      <c r="CL477" s="17">
        <v>0</v>
      </c>
      <c r="CM477">
        <v>0.123</v>
      </c>
      <c r="CN477">
        <v>226</v>
      </c>
      <c r="CO477">
        <v>1</v>
      </c>
      <c r="CP477">
        <v>0</v>
      </c>
      <c r="CQ477">
        <v>29</v>
      </c>
      <c r="CR477" s="33" t="s">
        <v>85</v>
      </c>
    </row>
    <row r="478" spans="1:96" x14ac:dyDescent="0.25">
      <c r="A478">
        <v>477</v>
      </c>
      <c r="B478">
        <v>31</v>
      </c>
      <c r="C478" s="24" t="s">
        <v>301</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1</v>
      </c>
      <c r="BR478">
        <v>0</v>
      </c>
      <c r="BS478" s="17">
        <v>0</v>
      </c>
      <c r="BT478">
        <v>0</v>
      </c>
      <c r="BU478">
        <v>0</v>
      </c>
      <c r="BV478">
        <v>1</v>
      </c>
      <c r="BW478" s="17">
        <v>0</v>
      </c>
      <c r="BX478">
        <v>0</v>
      </c>
      <c r="BY478">
        <v>0</v>
      </c>
      <c r="BZ478" s="17">
        <v>0</v>
      </c>
      <c r="CA478">
        <v>0</v>
      </c>
      <c r="CB478">
        <v>0</v>
      </c>
      <c r="CC478">
        <v>1</v>
      </c>
      <c r="CD478">
        <v>1</v>
      </c>
      <c r="CE478">
        <v>0</v>
      </c>
      <c r="CF478">
        <v>0</v>
      </c>
      <c r="CG478">
        <v>1</v>
      </c>
      <c r="CH478">
        <v>1</v>
      </c>
      <c r="CI478">
        <v>1</v>
      </c>
      <c r="CJ478">
        <v>0</v>
      </c>
      <c r="CK478">
        <v>0</v>
      </c>
      <c r="CL478" s="17">
        <v>0</v>
      </c>
      <c r="CM478">
        <v>0.123</v>
      </c>
      <c r="CN478">
        <v>226</v>
      </c>
      <c r="CO478">
        <v>1</v>
      </c>
      <c r="CP478">
        <v>0</v>
      </c>
      <c r="CQ478">
        <v>29</v>
      </c>
      <c r="CR478" s="33" t="s">
        <v>85</v>
      </c>
    </row>
    <row r="479" spans="1:96" x14ac:dyDescent="0.25">
      <c r="A479">
        <v>478</v>
      </c>
      <c r="B479">
        <v>31</v>
      </c>
      <c r="C479" s="24" t="s">
        <v>301</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1</v>
      </c>
      <c r="BR479">
        <v>0</v>
      </c>
      <c r="BS479" s="17">
        <v>0</v>
      </c>
      <c r="BT479">
        <v>0</v>
      </c>
      <c r="BU479">
        <v>0</v>
      </c>
      <c r="BV479">
        <v>1</v>
      </c>
      <c r="BW479" s="17">
        <v>0</v>
      </c>
      <c r="BX479">
        <v>0</v>
      </c>
      <c r="BY479">
        <v>0</v>
      </c>
      <c r="BZ479" s="17">
        <v>0</v>
      </c>
      <c r="CA479">
        <v>0</v>
      </c>
      <c r="CB479">
        <v>0</v>
      </c>
      <c r="CC479">
        <v>1</v>
      </c>
      <c r="CD479">
        <v>1</v>
      </c>
      <c r="CE479">
        <v>0</v>
      </c>
      <c r="CF479">
        <v>0</v>
      </c>
      <c r="CG479">
        <v>1</v>
      </c>
      <c r="CH479">
        <v>1</v>
      </c>
      <c r="CI479">
        <v>1</v>
      </c>
      <c r="CJ479">
        <v>0</v>
      </c>
      <c r="CK479">
        <v>0</v>
      </c>
      <c r="CL479" s="17">
        <v>0</v>
      </c>
      <c r="CM479">
        <v>0.123</v>
      </c>
      <c r="CN479">
        <v>226</v>
      </c>
      <c r="CO479">
        <v>1</v>
      </c>
      <c r="CP479">
        <v>0</v>
      </c>
      <c r="CQ479">
        <v>29</v>
      </c>
      <c r="CR479" s="33" t="s">
        <v>85</v>
      </c>
    </row>
    <row r="480" spans="1:96" x14ac:dyDescent="0.25">
      <c r="A480">
        <v>479</v>
      </c>
      <c r="B480">
        <v>31</v>
      </c>
      <c r="C480" s="24" t="s">
        <v>301</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1</v>
      </c>
      <c r="BR480">
        <v>0</v>
      </c>
      <c r="BS480" s="17">
        <v>0</v>
      </c>
      <c r="BT480">
        <v>0</v>
      </c>
      <c r="BU480">
        <v>0</v>
      </c>
      <c r="BV480">
        <v>1</v>
      </c>
      <c r="BW480" s="17">
        <v>0</v>
      </c>
      <c r="BX480">
        <v>0</v>
      </c>
      <c r="BY480">
        <v>0</v>
      </c>
      <c r="BZ480" s="17">
        <v>0</v>
      </c>
      <c r="CA480">
        <v>0</v>
      </c>
      <c r="CB480">
        <v>0</v>
      </c>
      <c r="CC480">
        <v>1</v>
      </c>
      <c r="CD480">
        <v>1</v>
      </c>
      <c r="CE480">
        <v>0</v>
      </c>
      <c r="CF480">
        <v>0</v>
      </c>
      <c r="CG480">
        <v>1</v>
      </c>
      <c r="CH480">
        <v>1</v>
      </c>
      <c r="CI480">
        <v>1</v>
      </c>
      <c r="CJ480">
        <v>0</v>
      </c>
      <c r="CK480">
        <v>0</v>
      </c>
      <c r="CL480" s="17">
        <v>0</v>
      </c>
      <c r="CM480">
        <v>0.123</v>
      </c>
      <c r="CN480">
        <v>226</v>
      </c>
      <c r="CO480">
        <v>1</v>
      </c>
      <c r="CP480">
        <v>0</v>
      </c>
      <c r="CQ480">
        <v>29</v>
      </c>
      <c r="CR480" s="33" t="s">
        <v>85</v>
      </c>
    </row>
    <row r="481" spans="1:96" x14ac:dyDescent="0.25">
      <c r="A481">
        <v>480</v>
      </c>
      <c r="B481">
        <v>31</v>
      </c>
      <c r="C481" s="24" t="s">
        <v>301</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1</v>
      </c>
      <c r="BR481">
        <v>0</v>
      </c>
      <c r="BS481" s="17">
        <v>0</v>
      </c>
      <c r="BT481">
        <v>0</v>
      </c>
      <c r="BU481">
        <v>0</v>
      </c>
      <c r="BV481">
        <v>1</v>
      </c>
      <c r="BW481" s="17">
        <v>0</v>
      </c>
      <c r="BX481">
        <v>0</v>
      </c>
      <c r="BY481">
        <v>0</v>
      </c>
      <c r="BZ481" s="17">
        <v>0</v>
      </c>
      <c r="CA481">
        <v>0</v>
      </c>
      <c r="CB481">
        <v>0</v>
      </c>
      <c r="CC481">
        <v>1</v>
      </c>
      <c r="CD481">
        <v>1</v>
      </c>
      <c r="CE481">
        <v>0</v>
      </c>
      <c r="CF481">
        <v>0</v>
      </c>
      <c r="CG481">
        <v>1</v>
      </c>
      <c r="CH481">
        <v>1</v>
      </c>
      <c r="CI481">
        <v>1</v>
      </c>
      <c r="CJ481">
        <v>0</v>
      </c>
      <c r="CK481">
        <v>0</v>
      </c>
      <c r="CL481" s="17">
        <v>0</v>
      </c>
      <c r="CM481">
        <v>0.123</v>
      </c>
      <c r="CN481">
        <v>226</v>
      </c>
      <c r="CO481">
        <v>1</v>
      </c>
      <c r="CP481">
        <v>0</v>
      </c>
      <c r="CQ481">
        <v>29</v>
      </c>
      <c r="CR481" s="33" t="s">
        <v>85</v>
      </c>
    </row>
    <row r="482" spans="1:96" s="50" customFormat="1" x14ac:dyDescent="0.25">
      <c r="A482" s="50">
        <v>481</v>
      </c>
      <c r="B482" s="50">
        <v>31</v>
      </c>
      <c r="C482" s="51" t="s">
        <v>301</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1</v>
      </c>
      <c r="BR482" s="50">
        <v>0</v>
      </c>
      <c r="BS482" s="64">
        <v>0</v>
      </c>
      <c r="BT482" s="50">
        <v>0</v>
      </c>
      <c r="BU482" s="50">
        <v>0</v>
      </c>
      <c r="BV482" s="50">
        <v>1</v>
      </c>
      <c r="BW482" s="64">
        <v>0</v>
      </c>
      <c r="BX482" s="50">
        <v>0</v>
      </c>
      <c r="BY482" s="50">
        <v>0</v>
      </c>
      <c r="BZ482" s="64">
        <v>0</v>
      </c>
      <c r="CA482" s="50">
        <v>0</v>
      </c>
      <c r="CB482" s="50">
        <v>0</v>
      </c>
      <c r="CC482" s="50">
        <v>1</v>
      </c>
      <c r="CD482" s="50">
        <v>1</v>
      </c>
      <c r="CE482" s="50">
        <v>0</v>
      </c>
      <c r="CF482" s="50">
        <v>0</v>
      </c>
      <c r="CG482" s="50">
        <v>1</v>
      </c>
      <c r="CH482">
        <v>1</v>
      </c>
      <c r="CI482" s="50">
        <v>1</v>
      </c>
      <c r="CJ482" s="50">
        <v>0</v>
      </c>
      <c r="CK482" s="50">
        <v>0</v>
      </c>
      <c r="CL482" s="64">
        <v>0</v>
      </c>
      <c r="CM482">
        <v>0.123</v>
      </c>
      <c r="CN482">
        <v>226</v>
      </c>
      <c r="CO482">
        <v>1</v>
      </c>
      <c r="CP482">
        <v>0</v>
      </c>
      <c r="CQ482">
        <v>29</v>
      </c>
      <c r="CR482" s="33" t="s">
        <v>85</v>
      </c>
    </row>
    <row r="483" spans="1:96" x14ac:dyDescent="0.25">
      <c r="A483">
        <v>482</v>
      </c>
      <c r="B483">
        <v>32</v>
      </c>
      <c r="C483" s="24" t="s">
        <v>303</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s="17">
        <v>0</v>
      </c>
      <c r="BT483">
        <v>0</v>
      </c>
      <c r="BU483">
        <v>0</v>
      </c>
      <c r="BV483">
        <v>1</v>
      </c>
      <c r="BW483" s="17">
        <v>0</v>
      </c>
      <c r="BX483">
        <v>0</v>
      </c>
      <c r="BY483">
        <v>0</v>
      </c>
      <c r="BZ483" s="17">
        <v>0</v>
      </c>
      <c r="CA483">
        <v>0</v>
      </c>
      <c r="CB483">
        <v>0</v>
      </c>
      <c r="CC483">
        <v>1</v>
      </c>
      <c r="CD483">
        <v>1</v>
      </c>
      <c r="CE483">
        <v>0</v>
      </c>
      <c r="CF483">
        <v>0</v>
      </c>
      <c r="CG483">
        <v>1</v>
      </c>
      <c r="CH483">
        <v>1</v>
      </c>
      <c r="CI483">
        <v>0</v>
      </c>
      <c r="CJ483">
        <v>0</v>
      </c>
      <c r="CK483">
        <v>0</v>
      </c>
      <c r="CL483" s="17">
        <v>0</v>
      </c>
      <c r="CM483">
        <v>1.35</v>
      </c>
      <c r="CN483">
        <v>0</v>
      </c>
      <c r="CO483">
        <v>1</v>
      </c>
      <c r="CP483">
        <v>0</v>
      </c>
      <c r="CQ483">
        <v>42</v>
      </c>
      <c r="CR483" s="33" t="s">
        <v>85</v>
      </c>
    </row>
    <row r="484" spans="1:96" x14ac:dyDescent="0.25">
      <c r="A484">
        <v>483</v>
      </c>
      <c r="B484">
        <v>32</v>
      </c>
      <c r="C484" s="24" t="s">
        <v>303</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1</v>
      </c>
      <c r="BQ484">
        <v>0</v>
      </c>
      <c r="BR484">
        <v>0</v>
      </c>
      <c r="BS484" s="17">
        <v>0</v>
      </c>
      <c r="BT484">
        <v>1</v>
      </c>
      <c r="BU484">
        <v>0</v>
      </c>
      <c r="BV484">
        <v>0</v>
      </c>
      <c r="BW484" s="17">
        <v>0</v>
      </c>
      <c r="BX484">
        <v>0</v>
      </c>
      <c r="BY484">
        <v>0</v>
      </c>
      <c r="BZ484" s="17">
        <v>1</v>
      </c>
      <c r="CA484">
        <v>0</v>
      </c>
      <c r="CB484">
        <v>0</v>
      </c>
      <c r="CC484">
        <v>1</v>
      </c>
      <c r="CD484">
        <v>1</v>
      </c>
      <c r="CE484">
        <v>0</v>
      </c>
      <c r="CF484">
        <v>0</v>
      </c>
      <c r="CG484">
        <v>1</v>
      </c>
      <c r="CH484">
        <v>1</v>
      </c>
      <c r="CI484">
        <v>0</v>
      </c>
      <c r="CJ484">
        <v>0</v>
      </c>
      <c r="CK484">
        <v>0</v>
      </c>
      <c r="CL484" s="17">
        <v>0</v>
      </c>
      <c r="CM484">
        <v>1.35</v>
      </c>
      <c r="CN484">
        <v>0</v>
      </c>
      <c r="CO484">
        <v>1</v>
      </c>
      <c r="CP484">
        <v>0</v>
      </c>
      <c r="CQ484">
        <v>42</v>
      </c>
      <c r="CR484" s="33" t="s">
        <v>85</v>
      </c>
    </row>
    <row r="485" spans="1:96" x14ac:dyDescent="0.25">
      <c r="A485">
        <v>484</v>
      </c>
      <c r="B485">
        <v>32</v>
      </c>
      <c r="C485" s="24" t="s">
        <v>303</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1</v>
      </c>
      <c r="BS485" s="17">
        <v>0</v>
      </c>
      <c r="BT485">
        <v>0</v>
      </c>
      <c r="BU485">
        <v>1</v>
      </c>
      <c r="BV485">
        <v>0</v>
      </c>
      <c r="BW485" s="17">
        <v>0</v>
      </c>
      <c r="BX485">
        <v>0</v>
      </c>
      <c r="BY485">
        <v>0</v>
      </c>
      <c r="BZ485" s="17">
        <v>1</v>
      </c>
      <c r="CA485">
        <v>0</v>
      </c>
      <c r="CB485">
        <v>0</v>
      </c>
      <c r="CC485">
        <v>1</v>
      </c>
      <c r="CD485">
        <v>1</v>
      </c>
      <c r="CE485">
        <v>0</v>
      </c>
      <c r="CF485">
        <v>0</v>
      </c>
      <c r="CG485">
        <v>1</v>
      </c>
      <c r="CH485">
        <v>1</v>
      </c>
      <c r="CI485">
        <v>0</v>
      </c>
      <c r="CJ485">
        <v>0</v>
      </c>
      <c r="CK485">
        <v>0</v>
      </c>
      <c r="CL485" s="17">
        <v>0</v>
      </c>
      <c r="CM485">
        <v>1.35</v>
      </c>
      <c r="CN485">
        <v>0</v>
      </c>
      <c r="CO485">
        <v>1</v>
      </c>
      <c r="CP485">
        <v>0</v>
      </c>
      <c r="CQ485">
        <v>42</v>
      </c>
      <c r="CR485" s="33" t="s">
        <v>85</v>
      </c>
    </row>
    <row r="486" spans="1:96" x14ac:dyDescent="0.25">
      <c r="A486">
        <v>485</v>
      </c>
      <c r="B486">
        <v>32</v>
      </c>
      <c r="C486" s="24" t="s">
        <v>303</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1</v>
      </c>
      <c r="BQ486">
        <v>0</v>
      </c>
      <c r="BR486">
        <v>0</v>
      </c>
      <c r="BS486" s="17">
        <v>0</v>
      </c>
      <c r="BT486">
        <v>0</v>
      </c>
      <c r="BU486">
        <v>1</v>
      </c>
      <c r="BV486">
        <v>0</v>
      </c>
      <c r="BW486" s="17">
        <v>0</v>
      </c>
      <c r="BX486">
        <v>0</v>
      </c>
      <c r="BY486">
        <v>0</v>
      </c>
      <c r="BZ486" s="17">
        <v>1</v>
      </c>
      <c r="CA486">
        <v>0</v>
      </c>
      <c r="CB486">
        <v>0</v>
      </c>
      <c r="CC486">
        <v>1</v>
      </c>
      <c r="CD486">
        <v>1</v>
      </c>
      <c r="CE486">
        <v>0</v>
      </c>
      <c r="CF486">
        <v>0</v>
      </c>
      <c r="CG486">
        <v>1</v>
      </c>
      <c r="CH486">
        <v>1</v>
      </c>
      <c r="CI486">
        <v>0</v>
      </c>
      <c r="CJ486">
        <v>0</v>
      </c>
      <c r="CK486">
        <v>0</v>
      </c>
      <c r="CL486" s="17">
        <v>0</v>
      </c>
      <c r="CM486">
        <v>1.35</v>
      </c>
      <c r="CN486">
        <v>0</v>
      </c>
      <c r="CO486">
        <v>1</v>
      </c>
      <c r="CP486">
        <v>0</v>
      </c>
      <c r="CQ486">
        <v>42</v>
      </c>
      <c r="CR486" s="33" t="s">
        <v>85</v>
      </c>
    </row>
    <row r="487" spans="1:96" x14ac:dyDescent="0.25">
      <c r="A487">
        <v>486</v>
      </c>
      <c r="B487">
        <v>32</v>
      </c>
      <c r="C487" s="24" t="s">
        <v>303</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1</v>
      </c>
      <c r="BS487" s="17">
        <v>0</v>
      </c>
      <c r="BT487">
        <v>0</v>
      </c>
      <c r="BU487">
        <v>1</v>
      </c>
      <c r="BV487">
        <v>0</v>
      </c>
      <c r="BW487" s="17">
        <v>0</v>
      </c>
      <c r="BX487">
        <v>0</v>
      </c>
      <c r="BY487">
        <v>0</v>
      </c>
      <c r="BZ487" s="17">
        <v>1</v>
      </c>
      <c r="CA487">
        <v>0</v>
      </c>
      <c r="CB487">
        <v>0</v>
      </c>
      <c r="CC487">
        <v>1</v>
      </c>
      <c r="CD487">
        <v>1</v>
      </c>
      <c r="CE487">
        <v>0</v>
      </c>
      <c r="CF487">
        <v>0</v>
      </c>
      <c r="CG487">
        <v>1</v>
      </c>
      <c r="CH487">
        <v>1</v>
      </c>
      <c r="CI487">
        <v>0</v>
      </c>
      <c r="CJ487">
        <v>0</v>
      </c>
      <c r="CK487">
        <v>0</v>
      </c>
      <c r="CL487" s="17">
        <v>0</v>
      </c>
      <c r="CM487">
        <v>1.35</v>
      </c>
      <c r="CN487">
        <v>0</v>
      </c>
      <c r="CO487">
        <v>1</v>
      </c>
      <c r="CP487">
        <v>0</v>
      </c>
      <c r="CQ487">
        <v>42</v>
      </c>
      <c r="CR487" s="33" t="s">
        <v>85</v>
      </c>
    </row>
    <row r="488" spans="1:96" s="50" customFormat="1" x14ac:dyDescent="0.25">
      <c r="A488" s="50">
        <v>487</v>
      </c>
      <c r="B488" s="50">
        <v>32</v>
      </c>
      <c r="C488" s="51" t="s">
        <v>303</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1</v>
      </c>
      <c r="BQ488" s="50">
        <v>0</v>
      </c>
      <c r="BR488" s="50">
        <v>0</v>
      </c>
      <c r="BS488" s="64">
        <v>0</v>
      </c>
      <c r="BT488" s="50">
        <v>0</v>
      </c>
      <c r="BU488" s="50">
        <v>1</v>
      </c>
      <c r="BV488" s="50">
        <v>0</v>
      </c>
      <c r="BW488" s="64">
        <v>0</v>
      </c>
      <c r="BX488" s="50">
        <v>0</v>
      </c>
      <c r="BY488" s="50">
        <v>0</v>
      </c>
      <c r="BZ488" s="64">
        <v>1</v>
      </c>
      <c r="CA488" s="50">
        <v>0</v>
      </c>
      <c r="CB488" s="50">
        <v>0</v>
      </c>
      <c r="CC488" s="50">
        <v>1</v>
      </c>
      <c r="CD488" s="50">
        <v>1</v>
      </c>
      <c r="CE488" s="50">
        <v>0</v>
      </c>
      <c r="CF488" s="50">
        <v>0</v>
      </c>
      <c r="CG488" s="50">
        <v>1</v>
      </c>
      <c r="CH488">
        <v>1</v>
      </c>
      <c r="CI488" s="50">
        <v>0</v>
      </c>
      <c r="CJ488" s="50">
        <v>0</v>
      </c>
      <c r="CK488" s="50">
        <v>0</v>
      </c>
      <c r="CL488" s="64">
        <v>0</v>
      </c>
      <c r="CM488">
        <v>1.35</v>
      </c>
      <c r="CN488">
        <v>0</v>
      </c>
      <c r="CO488">
        <v>1</v>
      </c>
      <c r="CP488">
        <v>0</v>
      </c>
      <c r="CQ488">
        <v>42</v>
      </c>
      <c r="CR488" s="33" t="s">
        <v>85</v>
      </c>
    </row>
    <row r="489" spans="1:96" x14ac:dyDescent="0.25">
      <c r="A489">
        <v>488</v>
      </c>
      <c r="B489">
        <v>33</v>
      </c>
      <c r="C489" s="24" t="s">
        <v>310</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s="17">
        <v>0</v>
      </c>
      <c r="BT489">
        <v>0</v>
      </c>
      <c r="BU489">
        <v>0</v>
      </c>
      <c r="BV489">
        <v>1</v>
      </c>
      <c r="BW489" s="17">
        <v>0</v>
      </c>
      <c r="BX489">
        <v>0</v>
      </c>
      <c r="BY489">
        <v>0</v>
      </c>
      <c r="BZ489" s="17">
        <v>0</v>
      </c>
      <c r="CA489">
        <v>1</v>
      </c>
      <c r="CB489">
        <v>1</v>
      </c>
      <c r="CC489">
        <v>0</v>
      </c>
      <c r="CD489">
        <v>0</v>
      </c>
      <c r="CE489">
        <v>0</v>
      </c>
      <c r="CF489">
        <v>0</v>
      </c>
      <c r="CG489">
        <v>1</v>
      </c>
      <c r="CH489">
        <v>1</v>
      </c>
      <c r="CI489">
        <v>1</v>
      </c>
      <c r="CJ489">
        <v>0</v>
      </c>
      <c r="CK489">
        <v>1</v>
      </c>
      <c r="CL489" s="17">
        <v>1</v>
      </c>
      <c r="CM489">
        <v>1.232</v>
      </c>
      <c r="CN489">
        <v>2</v>
      </c>
      <c r="CO489">
        <v>1</v>
      </c>
      <c r="CP489">
        <v>0</v>
      </c>
      <c r="CQ489">
        <v>36</v>
      </c>
      <c r="CR489" s="33" t="s">
        <v>85</v>
      </c>
    </row>
    <row r="490" spans="1:96" x14ac:dyDescent="0.25">
      <c r="A490">
        <v>489</v>
      </c>
      <c r="B490">
        <v>33</v>
      </c>
      <c r="C490" s="24" t="s">
        <v>310</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s="17">
        <v>0</v>
      </c>
      <c r="BT490">
        <v>0</v>
      </c>
      <c r="BU490">
        <v>0</v>
      </c>
      <c r="BV490">
        <v>1</v>
      </c>
      <c r="BW490" s="17">
        <v>0</v>
      </c>
      <c r="BX490">
        <v>0</v>
      </c>
      <c r="BY490">
        <v>0</v>
      </c>
      <c r="BZ490" s="17">
        <v>0</v>
      </c>
      <c r="CA490">
        <v>1</v>
      </c>
      <c r="CB490">
        <v>1</v>
      </c>
      <c r="CC490">
        <v>0</v>
      </c>
      <c r="CD490">
        <v>0</v>
      </c>
      <c r="CE490">
        <v>0</v>
      </c>
      <c r="CF490">
        <v>0</v>
      </c>
      <c r="CG490">
        <v>1</v>
      </c>
      <c r="CH490">
        <v>1</v>
      </c>
      <c r="CI490">
        <v>1</v>
      </c>
      <c r="CJ490">
        <v>0</v>
      </c>
      <c r="CK490">
        <v>1</v>
      </c>
      <c r="CL490" s="17">
        <v>1</v>
      </c>
      <c r="CM490">
        <v>1.232</v>
      </c>
      <c r="CN490">
        <v>2</v>
      </c>
      <c r="CO490">
        <v>1</v>
      </c>
      <c r="CP490">
        <v>0</v>
      </c>
      <c r="CQ490">
        <v>36</v>
      </c>
      <c r="CR490" s="33" t="s">
        <v>85</v>
      </c>
    </row>
    <row r="491" spans="1:96" x14ac:dyDescent="0.25">
      <c r="A491">
        <v>490</v>
      </c>
      <c r="B491">
        <v>33</v>
      </c>
      <c r="C491" s="24" t="s">
        <v>310</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s="17">
        <v>0</v>
      </c>
      <c r="BT491">
        <v>0</v>
      </c>
      <c r="BU491">
        <v>0</v>
      </c>
      <c r="BV491">
        <v>1</v>
      </c>
      <c r="BW491" s="17">
        <v>0</v>
      </c>
      <c r="BX491">
        <v>0</v>
      </c>
      <c r="BY491">
        <v>0</v>
      </c>
      <c r="BZ491" s="17">
        <v>0</v>
      </c>
      <c r="CA491">
        <v>1</v>
      </c>
      <c r="CB491">
        <v>1</v>
      </c>
      <c r="CC491">
        <v>0</v>
      </c>
      <c r="CD491">
        <v>0</v>
      </c>
      <c r="CE491">
        <v>0</v>
      </c>
      <c r="CF491">
        <v>0</v>
      </c>
      <c r="CG491">
        <v>1</v>
      </c>
      <c r="CH491">
        <v>1</v>
      </c>
      <c r="CI491">
        <v>1</v>
      </c>
      <c r="CJ491">
        <v>0</v>
      </c>
      <c r="CK491">
        <v>1</v>
      </c>
      <c r="CL491" s="17">
        <v>1</v>
      </c>
      <c r="CM491">
        <v>1.232</v>
      </c>
      <c r="CN491">
        <v>2</v>
      </c>
      <c r="CO491">
        <v>1</v>
      </c>
      <c r="CP491">
        <v>0</v>
      </c>
      <c r="CQ491">
        <v>36</v>
      </c>
      <c r="CR491" s="33" t="s">
        <v>85</v>
      </c>
    </row>
    <row r="492" spans="1:96" x14ac:dyDescent="0.25">
      <c r="A492">
        <v>491</v>
      </c>
      <c r="B492">
        <v>33</v>
      </c>
      <c r="C492" s="24" t="s">
        <v>310</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s="17">
        <v>0</v>
      </c>
      <c r="BT492">
        <v>0</v>
      </c>
      <c r="BU492">
        <v>0</v>
      </c>
      <c r="BV492">
        <v>1</v>
      </c>
      <c r="BW492" s="17">
        <v>0</v>
      </c>
      <c r="BX492">
        <v>0</v>
      </c>
      <c r="BY492">
        <v>0</v>
      </c>
      <c r="BZ492" s="17">
        <v>0</v>
      </c>
      <c r="CA492">
        <v>1</v>
      </c>
      <c r="CB492">
        <v>1</v>
      </c>
      <c r="CC492">
        <v>0</v>
      </c>
      <c r="CD492">
        <v>0</v>
      </c>
      <c r="CE492">
        <v>0</v>
      </c>
      <c r="CF492">
        <v>0</v>
      </c>
      <c r="CG492">
        <v>1</v>
      </c>
      <c r="CH492">
        <v>1</v>
      </c>
      <c r="CI492">
        <v>1</v>
      </c>
      <c r="CJ492">
        <v>0</v>
      </c>
      <c r="CK492">
        <v>1</v>
      </c>
      <c r="CL492" s="17">
        <v>1</v>
      </c>
      <c r="CM492">
        <v>1.232</v>
      </c>
      <c r="CN492">
        <v>2</v>
      </c>
      <c r="CO492">
        <v>1</v>
      </c>
      <c r="CP492">
        <v>0</v>
      </c>
      <c r="CQ492">
        <v>36</v>
      </c>
      <c r="CR492" s="33" t="s">
        <v>85</v>
      </c>
    </row>
    <row r="493" spans="1:96" x14ac:dyDescent="0.25">
      <c r="A493">
        <v>492</v>
      </c>
      <c r="B493">
        <v>33</v>
      </c>
      <c r="C493" s="24" t="s">
        <v>310</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s="17">
        <v>0</v>
      </c>
      <c r="BT493">
        <v>0</v>
      </c>
      <c r="BU493">
        <v>0</v>
      </c>
      <c r="BV493">
        <v>1</v>
      </c>
      <c r="BW493" s="17">
        <v>0</v>
      </c>
      <c r="BX493">
        <v>0</v>
      </c>
      <c r="BY493">
        <v>0</v>
      </c>
      <c r="BZ493" s="17">
        <v>0</v>
      </c>
      <c r="CA493">
        <v>1</v>
      </c>
      <c r="CB493">
        <v>1</v>
      </c>
      <c r="CC493">
        <v>0</v>
      </c>
      <c r="CD493">
        <v>0</v>
      </c>
      <c r="CE493">
        <v>0</v>
      </c>
      <c r="CF493">
        <v>0</v>
      </c>
      <c r="CG493">
        <v>1</v>
      </c>
      <c r="CH493">
        <v>1</v>
      </c>
      <c r="CI493">
        <v>1</v>
      </c>
      <c r="CJ493">
        <v>0</v>
      </c>
      <c r="CK493">
        <v>1</v>
      </c>
      <c r="CL493" s="17">
        <v>1</v>
      </c>
      <c r="CM493">
        <v>1.232</v>
      </c>
      <c r="CN493">
        <v>2</v>
      </c>
      <c r="CO493">
        <v>1</v>
      </c>
      <c r="CP493">
        <v>0</v>
      </c>
      <c r="CQ493">
        <v>36</v>
      </c>
      <c r="CR493" s="33" t="s">
        <v>85</v>
      </c>
    </row>
    <row r="494" spans="1:96" x14ac:dyDescent="0.25">
      <c r="A494">
        <v>493</v>
      </c>
      <c r="B494">
        <v>33</v>
      </c>
      <c r="C494" s="24" t="s">
        <v>310</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s="17">
        <v>0</v>
      </c>
      <c r="BT494">
        <v>0</v>
      </c>
      <c r="BU494">
        <v>0</v>
      </c>
      <c r="BV494">
        <v>1</v>
      </c>
      <c r="BW494" s="17">
        <v>0</v>
      </c>
      <c r="BX494">
        <v>0</v>
      </c>
      <c r="BY494">
        <v>0</v>
      </c>
      <c r="BZ494" s="17">
        <v>0</v>
      </c>
      <c r="CA494">
        <v>1</v>
      </c>
      <c r="CB494">
        <v>1</v>
      </c>
      <c r="CC494">
        <v>0</v>
      </c>
      <c r="CD494">
        <v>0</v>
      </c>
      <c r="CE494">
        <v>0</v>
      </c>
      <c r="CF494">
        <v>0</v>
      </c>
      <c r="CG494">
        <v>1</v>
      </c>
      <c r="CH494">
        <v>1</v>
      </c>
      <c r="CI494">
        <v>1</v>
      </c>
      <c r="CJ494">
        <v>0</v>
      </c>
      <c r="CK494">
        <v>1</v>
      </c>
      <c r="CL494" s="17">
        <v>1</v>
      </c>
      <c r="CM494">
        <v>1.232</v>
      </c>
      <c r="CN494">
        <v>2</v>
      </c>
      <c r="CO494">
        <v>1</v>
      </c>
      <c r="CP494">
        <v>0</v>
      </c>
      <c r="CQ494">
        <v>36</v>
      </c>
      <c r="CR494" s="33" t="s">
        <v>85</v>
      </c>
    </row>
    <row r="495" spans="1:96" x14ac:dyDescent="0.25">
      <c r="A495">
        <v>494</v>
      </c>
      <c r="B495">
        <v>33</v>
      </c>
      <c r="C495" s="24" t="s">
        <v>310</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s="17">
        <v>0</v>
      </c>
      <c r="BT495">
        <v>0</v>
      </c>
      <c r="BU495">
        <v>0</v>
      </c>
      <c r="BV495">
        <v>1</v>
      </c>
      <c r="BW495" s="17">
        <v>0</v>
      </c>
      <c r="BX495">
        <v>0</v>
      </c>
      <c r="BY495">
        <v>0</v>
      </c>
      <c r="BZ495" s="17">
        <v>0</v>
      </c>
      <c r="CA495">
        <v>1</v>
      </c>
      <c r="CB495">
        <v>1</v>
      </c>
      <c r="CC495">
        <v>0</v>
      </c>
      <c r="CD495">
        <v>0</v>
      </c>
      <c r="CE495">
        <v>0</v>
      </c>
      <c r="CF495">
        <v>0</v>
      </c>
      <c r="CG495">
        <v>1</v>
      </c>
      <c r="CH495">
        <v>1</v>
      </c>
      <c r="CI495">
        <v>1</v>
      </c>
      <c r="CJ495">
        <v>0</v>
      </c>
      <c r="CK495">
        <v>1</v>
      </c>
      <c r="CL495" s="17">
        <v>1</v>
      </c>
      <c r="CM495">
        <v>1.232</v>
      </c>
      <c r="CN495">
        <v>2</v>
      </c>
      <c r="CO495">
        <v>1</v>
      </c>
      <c r="CP495">
        <v>0</v>
      </c>
      <c r="CQ495">
        <v>36</v>
      </c>
      <c r="CR495" s="33" t="s">
        <v>85</v>
      </c>
    </row>
    <row r="496" spans="1:96" x14ac:dyDescent="0.25">
      <c r="A496">
        <v>495</v>
      </c>
      <c r="B496">
        <v>33</v>
      </c>
      <c r="C496" s="24" t="s">
        <v>310</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s="17">
        <v>0</v>
      </c>
      <c r="BT496">
        <v>0</v>
      </c>
      <c r="BU496">
        <v>0</v>
      </c>
      <c r="BV496">
        <v>1</v>
      </c>
      <c r="BW496" s="17">
        <v>0</v>
      </c>
      <c r="BX496">
        <v>0</v>
      </c>
      <c r="BY496">
        <v>0</v>
      </c>
      <c r="BZ496" s="17">
        <v>0</v>
      </c>
      <c r="CA496">
        <v>1</v>
      </c>
      <c r="CB496">
        <v>1</v>
      </c>
      <c r="CC496">
        <v>0</v>
      </c>
      <c r="CD496">
        <v>0</v>
      </c>
      <c r="CE496">
        <v>0</v>
      </c>
      <c r="CF496">
        <v>0</v>
      </c>
      <c r="CG496">
        <v>1</v>
      </c>
      <c r="CH496">
        <v>1</v>
      </c>
      <c r="CI496">
        <v>1</v>
      </c>
      <c r="CJ496">
        <v>0</v>
      </c>
      <c r="CK496">
        <v>1</v>
      </c>
      <c r="CL496" s="17">
        <v>1</v>
      </c>
      <c r="CM496">
        <v>1.232</v>
      </c>
      <c r="CN496">
        <v>2</v>
      </c>
      <c r="CO496">
        <v>1</v>
      </c>
      <c r="CP496">
        <v>0</v>
      </c>
      <c r="CQ496">
        <v>36</v>
      </c>
      <c r="CR496" s="33" t="s">
        <v>85</v>
      </c>
    </row>
    <row r="497" spans="1:96" x14ac:dyDescent="0.25">
      <c r="A497">
        <v>496</v>
      </c>
      <c r="B497">
        <v>33</v>
      </c>
      <c r="C497" s="24" t="s">
        <v>310</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s="17">
        <v>1</v>
      </c>
      <c r="BT497">
        <v>0</v>
      </c>
      <c r="BU497">
        <v>1</v>
      </c>
      <c r="BV497">
        <v>0</v>
      </c>
      <c r="BW497" s="17">
        <v>0</v>
      </c>
      <c r="BX497">
        <v>0</v>
      </c>
      <c r="BY497">
        <v>1</v>
      </c>
      <c r="BZ497" s="17">
        <v>0</v>
      </c>
      <c r="CA497">
        <v>1</v>
      </c>
      <c r="CB497">
        <v>1</v>
      </c>
      <c r="CC497">
        <v>0</v>
      </c>
      <c r="CD497">
        <v>0</v>
      </c>
      <c r="CE497">
        <v>0</v>
      </c>
      <c r="CF497">
        <v>0</v>
      </c>
      <c r="CG497">
        <v>1</v>
      </c>
      <c r="CH497">
        <v>1</v>
      </c>
      <c r="CI497">
        <v>1</v>
      </c>
      <c r="CJ497">
        <v>0</v>
      </c>
      <c r="CK497">
        <v>1</v>
      </c>
      <c r="CL497" s="17">
        <v>1</v>
      </c>
      <c r="CM497">
        <v>1.232</v>
      </c>
      <c r="CN497">
        <v>2</v>
      </c>
      <c r="CO497">
        <v>1</v>
      </c>
      <c r="CP497">
        <v>0</v>
      </c>
      <c r="CQ497">
        <v>36</v>
      </c>
      <c r="CR497" s="33" t="s">
        <v>85</v>
      </c>
    </row>
    <row r="498" spans="1:96" x14ac:dyDescent="0.25">
      <c r="A498">
        <v>497</v>
      </c>
      <c r="B498">
        <v>33</v>
      </c>
      <c r="C498" s="24" t="s">
        <v>310</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s="17">
        <v>1</v>
      </c>
      <c r="BT498">
        <v>0</v>
      </c>
      <c r="BU498">
        <v>1</v>
      </c>
      <c r="BV498">
        <v>0</v>
      </c>
      <c r="BW498" s="17">
        <v>0</v>
      </c>
      <c r="BX498">
        <v>0</v>
      </c>
      <c r="BY498">
        <v>1</v>
      </c>
      <c r="BZ498" s="17">
        <v>0</v>
      </c>
      <c r="CA498">
        <v>1</v>
      </c>
      <c r="CB498">
        <v>1</v>
      </c>
      <c r="CC498">
        <v>0</v>
      </c>
      <c r="CD498">
        <v>0</v>
      </c>
      <c r="CE498">
        <v>0</v>
      </c>
      <c r="CF498">
        <v>0</v>
      </c>
      <c r="CG498">
        <v>1</v>
      </c>
      <c r="CH498">
        <v>1</v>
      </c>
      <c r="CI498">
        <v>1</v>
      </c>
      <c r="CJ498">
        <v>0</v>
      </c>
      <c r="CK498">
        <v>1</v>
      </c>
      <c r="CL498" s="17">
        <v>1</v>
      </c>
      <c r="CM498">
        <v>1.232</v>
      </c>
      <c r="CN498">
        <v>2</v>
      </c>
      <c r="CO498">
        <v>1</v>
      </c>
      <c r="CP498">
        <v>0</v>
      </c>
      <c r="CQ498">
        <v>36</v>
      </c>
      <c r="CR498" s="33" t="s">
        <v>85</v>
      </c>
    </row>
    <row r="499" spans="1:96" x14ac:dyDescent="0.25">
      <c r="A499">
        <v>498</v>
      </c>
      <c r="B499">
        <v>33</v>
      </c>
      <c r="C499" s="24" t="s">
        <v>310</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s="17">
        <v>1</v>
      </c>
      <c r="BT499">
        <v>0</v>
      </c>
      <c r="BU499">
        <v>1</v>
      </c>
      <c r="BV499">
        <v>0</v>
      </c>
      <c r="BW499" s="17">
        <v>0</v>
      </c>
      <c r="BX499">
        <v>0</v>
      </c>
      <c r="BY499">
        <v>1</v>
      </c>
      <c r="BZ499" s="17">
        <v>0</v>
      </c>
      <c r="CA499">
        <v>1</v>
      </c>
      <c r="CB499">
        <v>1</v>
      </c>
      <c r="CC499">
        <v>0</v>
      </c>
      <c r="CD499">
        <v>0</v>
      </c>
      <c r="CE499">
        <v>0</v>
      </c>
      <c r="CF499">
        <v>0</v>
      </c>
      <c r="CG499">
        <v>1</v>
      </c>
      <c r="CH499">
        <v>1</v>
      </c>
      <c r="CI499">
        <v>1</v>
      </c>
      <c r="CJ499">
        <v>0</v>
      </c>
      <c r="CK499">
        <v>1</v>
      </c>
      <c r="CL499" s="17">
        <v>1</v>
      </c>
      <c r="CM499">
        <v>1.232</v>
      </c>
      <c r="CN499">
        <v>2</v>
      </c>
      <c r="CO499">
        <v>1</v>
      </c>
      <c r="CP499">
        <v>0</v>
      </c>
      <c r="CQ499">
        <v>36</v>
      </c>
      <c r="CR499" s="33" t="s">
        <v>85</v>
      </c>
    </row>
    <row r="500" spans="1:96" x14ac:dyDescent="0.25">
      <c r="A500">
        <v>499</v>
      </c>
      <c r="B500">
        <v>33</v>
      </c>
      <c r="C500" s="24" t="s">
        <v>310</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s="17">
        <v>1</v>
      </c>
      <c r="BT500">
        <v>0</v>
      </c>
      <c r="BU500">
        <v>1</v>
      </c>
      <c r="BV500">
        <v>0</v>
      </c>
      <c r="BW500" s="17">
        <v>0</v>
      </c>
      <c r="BX500">
        <v>0</v>
      </c>
      <c r="BY500">
        <v>1</v>
      </c>
      <c r="BZ500" s="17">
        <v>0</v>
      </c>
      <c r="CA500">
        <v>1</v>
      </c>
      <c r="CB500">
        <v>1</v>
      </c>
      <c r="CC500">
        <v>0</v>
      </c>
      <c r="CD500">
        <v>0</v>
      </c>
      <c r="CE500">
        <v>0</v>
      </c>
      <c r="CF500">
        <v>0</v>
      </c>
      <c r="CG500">
        <v>1</v>
      </c>
      <c r="CH500">
        <v>1</v>
      </c>
      <c r="CI500">
        <v>1</v>
      </c>
      <c r="CJ500">
        <v>0</v>
      </c>
      <c r="CK500">
        <v>1</v>
      </c>
      <c r="CL500" s="17">
        <v>1</v>
      </c>
      <c r="CM500">
        <v>1.232</v>
      </c>
      <c r="CN500">
        <v>2</v>
      </c>
      <c r="CO500">
        <v>1</v>
      </c>
      <c r="CP500">
        <v>0</v>
      </c>
      <c r="CQ500">
        <v>36</v>
      </c>
      <c r="CR500" s="33" t="s">
        <v>85</v>
      </c>
    </row>
    <row r="501" spans="1:96" x14ac:dyDescent="0.25">
      <c r="A501">
        <v>500</v>
      </c>
      <c r="B501">
        <v>33</v>
      </c>
      <c r="C501" s="24" t="s">
        <v>310</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s="17">
        <v>0</v>
      </c>
      <c r="BT501">
        <v>0</v>
      </c>
      <c r="BU501">
        <v>0</v>
      </c>
      <c r="BV501">
        <v>1</v>
      </c>
      <c r="BW501" s="17">
        <v>0</v>
      </c>
      <c r="BX501">
        <v>0</v>
      </c>
      <c r="BY501">
        <v>0</v>
      </c>
      <c r="BZ501" s="17">
        <v>0</v>
      </c>
      <c r="CA501">
        <v>1</v>
      </c>
      <c r="CB501">
        <v>1</v>
      </c>
      <c r="CC501">
        <v>0</v>
      </c>
      <c r="CD501">
        <v>0</v>
      </c>
      <c r="CE501">
        <v>0</v>
      </c>
      <c r="CF501">
        <v>0</v>
      </c>
      <c r="CG501">
        <v>0</v>
      </c>
      <c r="CH501">
        <v>1</v>
      </c>
      <c r="CI501">
        <v>1</v>
      </c>
      <c r="CJ501">
        <v>0</v>
      </c>
      <c r="CK501">
        <v>1</v>
      </c>
      <c r="CL501" s="17">
        <v>1</v>
      </c>
      <c r="CM501">
        <v>1.232</v>
      </c>
      <c r="CN501">
        <v>2</v>
      </c>
      <c r="CO501">
        <v>1</v>
      </c>
      <c r="CP501">
        <v>0</v>
      </c>
      <c r="CQ501">
        <v>36</v>
      </c>
      <c r="CR501" s="33" t="s">
        <v>85</v>
      </c>
    </row>
    <row r="502" spans="1:96" x14ac:dyDescent="0.25">
      <c r="A502">
        <v>501</v>
      </c>
      <c r="B502">
        <v>33</v>
      </c>
      <c r="C502" s="24" t="s">
        <v>310</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s="17">
        <v>0</v>
      </c>
      <c r="BT502">
        <v>0</v>
      </c>
      <c r="BU502">
        <v>0</v>
      </c>
      <c r="BV502">
        <v>1</v>
      </c>
      <c r="BW502" s="17">
        <v>0</v>
      </c>
      <c r="BX502">
        <v>0</v>
      </c>
      <c r="BY502">
        <v>0</v>
      </c>
      <c r="BZ502" s="17">
        <v>0</v>
      </c>
      <c r="CA502">
        <v>1</v>
      </c>
      <c r="CB502">
        <v>1</v>
      </c>
      <c r="CC502">
        <v>0</v>
      </c>
      <c r="CD502">
        <v>0</v>
      </c>
      <c r="CE502">
        <v>0</v>
      </c>
      <c r="CF502">
        <v>0</v>
      </c>
      <c r="CG502">
        <v>0</v>
      </c>
      <c r="CH502">
        <v>1</v>
      </c>
      <c r="CI502">
        <v>1</v>
      </c>
      <c r="CJ502">
        <v>0</v>
      </c>
      <c r="CK502">
        <v>1</v>
      </c>
      <c r="CL502" s="17">
        <v>1</v>
      </c>
      <c r="CM502">
        <v>1.232</v>
      </c>
      <c r="CN502">
        <v>2</v>
      </c>
      <c r="CO502">
        <v>1</v>
      </c>
      <c r="CP502">
        <v>0</v>
      </c>
      <c r="CQ502">
        <v>36</v>
      </c>
      <c r="CR502" s="33" t="s">
        <v>85</v>
      </c>
    </row>
    <row r="503" spans="1:96" x14ac:dyDescent="0.25">
      <c r="A503">
        <v>502</v>
      </c>
      <c r="B503">
        <v>33</v>
      </c>
      <c r="C503" s="24" t="s">
        <v>310</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s="17">
        <v>0</v>
      </c>
      <c r="BT503">
        <v>0</v>
      </c>
      <c r="BU503">
        <v>0</v>
      </c>
      <c r="BV503">
        <v>1</v>
      </c>
      <c r="BW503" s="17">
        <v>0</v>
      </c>
      <c r="BX503">
        <v>0</v>
      </c>
      <c r="BY503">
        <v>0</v>
      </c>
      <c r="BZ503" s="17">
        <v>0</v>
      </c>
      <c r="CA503">
        <v>1</v>
      </c>
      <c r="CB503">
        <v>1</v>
      </c>
      <c r="CC503">
        <v>0</v>
      </c>
      <c r="CD503">
        <v>0</v>
      </c>
      <c r="CE503">
        <v>0</v>
      </c>
      <c r="CF503">
        <v>0</v>
      </c>
      <c r="CG503">
        <v>0</v>
      </c>
      <c r="CH503">
        <v>1</v>
      </c>
      <c r="CI503">
        <v>1</v>
      </c>
      <c r="CJ503">
        <v>0</v>
      </c>
      <c r="CK503">
        <v>1</v>
      </c>
      <c r="CL503" s="17">
        <v>1</v>
      </c>
      <c r="CM503">
        <v>1.232</v>
      </c>
      <c r="CN503">
        <v>2</v>
      </c>
      <c r="CO503">
        <v>1</v>
      </c>
      <c r="CP503">
        <v>0</v>
      </c>
      <c r="CQ503">
        <v>36</v>
      </c>
      <c r="CR503" s="33" t="s">
        <v>85</v>
      </c>
    </row>
    <row r="504" spans="1:96" x14ac:dyDescent="0.25">
      <c r="A504">
        <v>503</v>
      </c>
      <c r="B504">
        <v>33</v>
      </c>
      <c r="C504" s="24" t="s">
        <v>310</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s="17">
        <v>0</v>
      </c>
      <c r="BT504">
        <v>0</v>
      </c>
      <c r="BU504">
        <v>0</v>
      </c>
      <c r="BV504">
        <v>1</v>
      </c>
      <c r="BW504" s="17">
        <v>0</v>
      </c>
      <c r="BX504">
        <v>0</v>
      </c>
      <c r="BY504">
        <v>0</v>
      </c>
      <c r="BZ504" s="17">
        <v>0</v>
      </c>
      <c r="CA504">
        <v>1</v>
      </c>
      <c r="CB504">
        <v>1</v>
      </c>
      <c r="CC504">
        <v>0</v>
      </c>
      <c r="CD504">
        <v>0</v>
      </c>
      <c r="CE504">
        <v>0</v>
      </c>
      <c r="CF504">
        <v>0</v>
      </c>
      <c r="CG504">
        <v>0</v>
      </c>
      <c r="CH504">
        <v>1</v>
      </c>
      <c r="CI504">
        <v>1</v>
      </c>
      <c r="CJ504">
        <v>0</v>
      </c>
      <c r="CK504">
        <v>1</v>
      </c>
      <c r="CL504" s="17">
        <v>1</v>
      </c>
      <c r="CM504">
        <v>1.232</v>
      </c>
      <c r="CN504">
        <v>2</v>
      </c>
      <c r="CO504">
        <v>1</v>
      </c>
      <c r="CP504">
        <v>0</v>
      </c>
      <c r="CQ504">
        <v>36</v>
      </c>
      <c r="CR504" s="33" t="s">
        <v>85</v>
      </c>
    </row>
    <row r="505" spans="1:96" s="90" customFormat="1" x14ac:dyDescent="0.25">
      <c r="A505" s="90">
        <v>504</v>
      </c>
      <c r="B505" s="90">
        <v>34</v>
      </c>
      <c r="C505" s="91" t="s">
        <v>311</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1</v>
      </c>
      <c r="BS505" s="104">
        <v>0</v>
      </c>
      <c r="BT505" s="90">
        <v>0</v>
      </c>
      <c r="BU505" s="90">
        <v>0</v>
      </c>
      <c r="BV505" s="90">
        <v>0</v>
      </c>
      <c r="BW505" s="104">
        <v>1</v>
      </c>
      <c r="BX505" s="90">
        <v>0</v>
      </c>
      <c r="BY505" s="90">
        <v>0</v>
      </c>
      <c r="BZ505" s="104">
        <v>0</v>
      </c>
      <c r="CA505" s="90">
        <v>1</v>
      </c>
      <c r="CB505" s="90">
        <v>0</v>
      </c>
      <c r="CC505" s="90">
        <v>0</v>
      </c>
      <c r="CD505" s="90">
        <v>0</v>
      </c>
      <c r="CE505" s="90">
        <v>1</v>
      </c>
      <c r="CF505" s="90">
        <v>0</v>
      </c>
      <c r="CG505" s="90">
        <v>0</v>
      </c>
      <c r="CH505" s="90">
        <v>1</v>
      </c>
      <c r="CI505" s="90">
        <v>0</v>
      </c>
      <c r="CJ505" s="90">
        <v>1</v>
      </c>
      <c r="CK505" s="90">
        <v>1</v>
      </c>
      <c r="CL505" s="104">
        <v>1</v>
      </c>
      <c r="CM505">
        <v>0.14599999999999999</v>
      </c>
      <c r="CN505">
        <v>118</v>
      </c>
      <c r="CO505">
        <v>1</v>
      </c>
      <c r="CP505">
        <v>0</v>
      </c>
      <c r="CQ505">
        <v>27</v>
      </c>
      <c r="CR505" s="33" t="s">
        <v>85</v>
      </c>
    </row>
    <row r="506" spans="1:96" x14ac:dyDescent="0.25">
      <c r="A506">
        <v>505</v>
      </c>
      <c r="B506">
        <v>34</v>
      </c>
      <c r="C506" s="24" t="s">
        <v>311</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1</v>
      </c>
      <c r="BS506" s="17">
        <v>0</v>
      </c>
      <c r="BT506">
        <v>0</v>
      </c>
      <c r="BU506">
        <v>0</v>
      </c>
      <c r="BV506">
        <v>0</v>
      </c>
      <c r="BW506" s="17">
        <v>1</v>
      </c>
      <c r="BX506">
        <v>0</v>
      </c>
      <c r="BY506">
        <v>0</v>
      </c>
      <c r="BZ506" s="17">
        <v>0</v>
      </c>
      <c r="CA506">
        <v>1</v>
      </c>
      <c r="CB506">
        <v>0</v>
      </c>
      <c r="CC506">
        <v>0</v>
      </c>
      <c r="CD506">
        <v>0</v>
      </c>
      <c r="CE506">
        <v>1</v>
      </c>
      <c r="CF506">
        <v>0</v>
      </c>
      <c r="CG506">
        <v>0</v>
      </c>
      <c r="CH506">
        <v>1</v>
      </c>
      <c r="CI506">
        <v>0</v>
      </c>
      <c r="CJ506">
        <v>1</v>
      </c>
      <c r="CK506">
        <v>1</v>
      </c>
      <c r="CL506" s="17">
        <v>1</v>
      </c>
      <c r="CM506">
        <v>0.14599999999999999</v>
      </c>
      <c r="CN506">
        <v>118</v>
      </c>
      <c r="CO506">
        <v>1</v>
      </c>
      <c r="CP506">
        <v>0</v>
      </c>
      <c r="CQ506">
        <v>27</v>
      </c>
      <c r="CR506" s="33" t="s">
        <v>85</v>
      </c>
    </row>
    <row r="507" spans="1:96" x14ac:dyDescent="0.25">
      <c r="A507">
        <v>506</v>
      </c>
      <c r="B507">
        <v>34</v>
      </c>
      <c r="C507" s="24" t="s">
        <v>311</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1</v>
      </c>
      <c r="BS507" s="17">
        <v>0</v>
      </c>
      <c r="BT507">
        <v>0</v>
      </c>
      <c r="BU507">
        <v>0</v>
      </c>
      <c r="BV507">
        <v>0</v>
      </c>
      <c r="BW507" s="17">
        <v>1</v>
      </c>
      <c r="BX507">
        <v>0</v>
      </c>
      <c r="BY507">
        <v>0</v>
      </c>
      <c r="BZ507" s="17">
        <v>0</v>
      </c>
      <c r="CA507">
        <v>1</v>
      </c>
      <c r="CB507">
        <v>0</v>
      </c>
      <c r="CC507">
        <v>0</v>
      </c>
      <c r="CD507">
        <v>0</v>
      </c>
      <c r="CE507">
        <v>1</v>
      </c>
      <c r="CF507">
        <v>0</v>
      </c>
      <c r="CG507">
        <v>0</v>
      </c>
      <c r="CH507">
        <v>1</v>
      </c>
      <c r="CI507">
        <v>0</v>
      </c>
      <c r="CJ507">
        <v>1</v>
      </c>
      <c r="CK507">
        <v>1</v>
      </c>
      <c r="CL507" s="17">
        <v>1</v>
      </c>
      <c r="CM507">
        <v>0.14599999999999999</v>
      </c>
      <c r="CN507">
        <v>118</v>
      </c>
      <c r="CO507">
        <v>1</v>
      </c>
      <c r="CP507">
        <v>0</v>
      </c>
      <c r="CQ507">
        <v>27</v>
      </c>
      <c r="CR507" s="33" t="s">
        <v>85</v>
      </c>
    </row>
    <row r="508" spans="1:96" x14ac:dyDescent="0.25">
      <c r="A508">
        <v>507</v>
      </c>
      <c r="B508">
        <v>34</v>
      </c>
      <c r="C508" s="24" t="s">
        <v>311</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1</v>
      </c>
      <c r="BS508" s="17">
        <v>0</v>
      </c>
      <c r="BT508">
        <v>0</v>
      </c>
      <c r="BU508">
        <v>0</v>
      </c>
      <c r="BV508">
        <v>0</v>
      </c>
      <c r="BW508" s="17">
        <v>1</v>
      </c>
      <c r="BX508">
        <v>0</v>
      </c>
      <c r="BY508">
        <v>0</v>
      </c>
      <c r="BZ508" s="17">
        <v>0</v>
      </c>
      <c r="CA508">
        <v>1</v>
      </c>
      <c r="CB508">
        <v>0</v>
      </c>
      <c r="CC508">
        <v>0</v>
      </c>
      <c r="CD508">
        <v>0</v>
      </c>
      <c r="CE508">
        <v>1</v>
      </c>
      <c r="CF508">
        <v>0</v>
      </c>
      <c r="CG508">
        <v>0</v>
      </c>
      <c r="CH508">
        <v>1</v>
      </c>
      <c r="CI508">
        <v>0</v>
      </c>
      <c r="CJ508">
        <v>1</v>
      </c>
      <c r="CK508">
        <v>1</v>
      </c>
      <c r="CL508" s="17">
        <v>1</v>
      </c>
      <c r="CM508">
        <v>0.14599999999999999</v>
      </c>
      <c r="CN508">
        <v>118</v>
      </c>
      <c r="CO508">
        <v>1</v>
      </c>
      <c r="CP508">
        <v>0</v>
      </c>
      <c r="CQ508">
        <v>27</v>
      </c>
      <c r="CR508" s="33" t="s">
        <v>85</v>
      </c>
    </row>
    <row r="509" spans="1:96" x14ac:dyDescent="0.25">
      <c r="A509">
        <v>508</v>
      </c>
      <c r="B509">
        <v>34</v>
      </c>
      <c r="C509" s="24" t="s">
        <v>311</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1</v>
      </c>
      <c r="BS509" s="17">
        <v>0</v>
      </c>
      <c r="BT509">
        <v>0</v>
      </c>
      <c r="BU509">
        <v>0</v>
      </c>
      <c r="BV509">
        <v>0</v>
      </c>
      <c r="BW509" s="17">
        <v>1</v>
      </c>
      <c r="BX509">
        <v>0</v>
      </c>
      <c r="BY509">
        <v>0</v>
      </c>
      <c r="BZ509" s="17">
        <v>0</v>
      </c>
      <c r="CA509">
        <v>1</v>
      </c>
      <c r="CB509">
        <v>0</v>
      </c>
      <c r="CC509">
        <v>0</v>
      </c>
      <c r="CD509">
        <v>0</v>
      </c>
      <c r="CE509">
        <v>1</v>
      </c>
      <c r="CF509">
        <v>0</v>
      </c>
      <c r="CG509">
        <v>0</v>
      </c>
      <c r="CH509">
        <v>1</v>
      </c>
      <c r="CI509">
        <v>0</v>
      </c>
      <c r="CJ509">
        <v>1</v>
      </c>
      <c r="CK509">
        <v>1</v>
      </c>
      <c r="CL509" s="17">
        <v>1</v>
      </c>
      <c r="CM509">
        <v>0.14599999999999999</v>
      </c>
      <c r="CN509">
        <v>118</v>
      </c>
      <c r="CO509">
        <v>1</v>
      </c>
      <c r="CP509">
        <v>0</v>
      </c>
      <c r="CQ509">
        <v>27</v>
      </c>
      <c r="CR509" s="33" t="s">
        <v>85</v>
      </c>
    </row>
    <row r="510" spans="1:96" x14ac:dyDescent="0.25">
      <c r="A510">
        <v>509</v>
      </c>
      <c r="B510">
        <v>34</v>
      </c>
      <c r="C510" s="24" t="s">
        <v>311</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1</v>
      </c>
      <c r="BS510" s="17">
        <v>0</v>
      </c>
      <c r="BT510">
        <v>0</v>
      </c>
      <c r="BU510">
        <v>0</v>
      </c>
      <c r="BV510">
        <v>0</v>
      </c>
      <c r="BW510" s="17">
        <v>1</v>
      </c>
      <c r="BX510">
        <v>0</v>
      </c>
      <c r="BY510">
        <v>0</v>
      </c>
      <c r="BZ510" s="17">
        <v>0</v>
      </c>
      <c r="CA510">
        <v>1</v>
      </c>
      <c r="CB510">
        <v>0</v>
      </c>
      <c r="CC510">
        <v>0</v>
      </c>
      <c r="CD510">
        <v>0</v>
      </c>
      <c r="CE510">
        <v>1</v>
      </c>
      <c r="CF510">
        <v>0</v>
      </c>
      <c r="CG510">
        <v>0</v>
      </c>
      <c r="CH510">
        <v>1</v>
      </c>
      <c r="CI510">
        <v>0</v>
      </c>
      <c r="CJ510">
        <v>1</v>
      </c>
      <c r="CK510">
        <v>1</v>
      </c>
      <c r="CL510" s="17">
        <v>1</v>
      </c>
      <c r="CM510">
        <v>0.14599999999999999</v>
      </c>
      <c r="CN510">
        <v>118</v>
      </c>
      <c r="CO510">
        <v>1</v>
      </c>
      <c r="CP510">
        <v>0</v>
      </c>
      <c r="CQ510">
        <v>27</v>
      </c>
      <c r="CR510" s="33" t="s">
        <v>85</v>
      </c>
    </row>
    <row r="511" spans="1:96" x14ac:dyDescent="0.25">
      <c r="A511">
        <v>510</v>
      </c>
      <c r="B511">
        <v>34</v>
      </c>
      <c r="C511" s="24" t="s">
        <v>311</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1</v>
      </c>
      <c r="BS511" s="17">
        <v>0</v>
      </c>
      <c r="BT511">
        <v>0</v>
      </c>
      <c r="BU511">
        <v>0</v>
      </c>
      <c r="BV511">
        <v>0</v>
      </c>
      <c r="BW511" s="17">
        <v>1</v>
      </c>
      <c r="BX511">
        <v>0</v>
      </c>
      <c r="BY511">
        <v>0</v>
      </c>
      <c r="BZ511" s="17">
        <v>0</v>
      </c>
      <c r="CA511">
        <v>1</v>
      </c>
      <c r="CB511">
        <v>0</v>
      </c>
      <c r="CC511">
        <v>0</v>
      </c>
      <c r="CD511">
        <v>0</v>
      </c>
      <c r="CE511">
        <v>1</v>
      </c>
      <c r="CF511">
        <v>0</v>
      </c>
      <c r="CG511">
        <v>0</v>
      </c>
      <c r="CH511">
        <v>1</v>
      </c>
      <c r="CI511">
        <v>0</v>
      </c>
      <c r="CJ511">
        <v>1</v>
      </c>
      <c r="CK511">
        <v>1</v>
      </c>
      <c r="CL511" s="17">
        <v>1</v>
      </c>
      <c r="CM511">
        <v>0.14599999999999999</v>
      </c>
      <c r="CN511">
        <v>118</v>
      </c>
      <c r="CO511">
        <v>1</v>
      </c>
      <c r="CP511">
        <v>0</v>
      </c>
      <c r="CQ511">
        <v>27</v>
      </c>
      <c r="CR511" s="33" t="s">
        <v>85</v>
      </c>
    </row>
    <row r="512" spans="1:96" x14ac:dyDescent="0.25">
      <c r="A512">
        <v>511</v>
      </c>
      <c r="B512">
        <v>34</v>
      </c>
      <c r="C512" s="24" t="s">
        <v>311</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1</v>
      </c>
      <c r="BS512" s="17">
        <v>0</v>
      </c>
      <c r="BT512">
        <v>0</v>
      </c>
      <c r="BU512">
        <v>0</v>
      </c>
      <c r="BV512">
        <v>0</v>
      </c>
      <c r="BW512" s="17">
        <v>1</v>
      </c>
      <c r="BX512">
        <v>0</v>
      </c>
      <c r="BY512">
        <v>0</v>
      </c>
      <c r="BZ512" s="17">
        <v>0</v>
      </c>
      <c r="CA512">
        <v>1</v>
      </c>
      <c r="CB512">
        <v>0</v>
      </c>
      <c r="CC512">
        <v>0</v>
      </c>
      <c r="CD512">
        <v>0</v>
      </c>
      <c r="CE512">
        <v>1</v>
      </c>
      <c r="CF512">
        <v>0</v>
      </c>
      <c r="CG512">
        <v>0</v>
      </c>
      <c r="CH512">
        <v>1</v>
      </c>
      <c r="CI512">
        <v>0</v>
      </c>
      <c r="CJ512">
        <v>1</v>
      </c>
      <c r="CK512">
        <v>1</v>
      </c>
      <c r="CL512" s="17">
        <v>1</v>
      </c>
      <c r="CM512">
        <v>0.14599999999999999</v>
      </c>
      <c r="CN512">
        <v>118</v>
      </c>
      <c r="CO512">
        <v>1</v>
      </c>
      <c r="CP512">
        <v>0</v>
      </c>
      <c r="CQ512">
        <v>27</v>
      </c>
      <c r="CR512" s="33" t="s">
        <v>85</v>
      </c>
    </row>
    <row r="513" spans="1:96" x14ac:dyDescent="0.25">
      <c r="A513">
        <v>512</v>
      </c>
      <c r="B513">
        <v>34</v>
      </c>
      <c r="C513" s="24" t="s">
        <v>311</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1</v>
      </c>
      <c r="BS513" s="17">
        <v>0</v>
      </c>
      <c r="BT513">
        <v>0</v>
      </c>
      <c r="BU513">
        <v>0</v>
      </c>
      <c r="BV513">
        <v>0</v>
      </c>
      <c r="BW513" s="17">
        <v>1</v>
      </c>
      <c r="BX513">
        <v>0</v>
      </c>
      <c r="BY513">
        <v>0</v>
      </c>
      <c r="BZ513" s="17">
        <v>0</v>
      </c>
      <c r="CA513">
        <v>1</v>
      </c>
      <c r="CB513">
        <v>0</v>
      </c>
      <c r="CC513">
        <v>0</v>
      </c>
      <c r="CD513">
        <v>0</v>
      </c>
      <c r="CE513">
        <v>1</v>
      </c>
      <c r="CF513">
        <v>0</v>
      </c>
      <c r="CG513">
        <v>0</v>
      </c>
      <c r="CH513">
        <v>1</v>
      </c>
      <c r="CI513">
        <v>0</v>
      </c>
      <c r="CJ513">
        <v>1</v>
      </c>
      <c r="CK513">
        <v>1</v>
      </c>
      <c r="CL513" s="17">
        <v>1</v>
      </c>
      <c r="CM513">
        <v>0.14599999999999999</v>
      </c>
      <c r="CN513">
        <v>118</v>
      </c>
      <c r="CO513">
        <v>1</v>
      </c>
      <c r="CP513">
        <v>0</v>
      </c>
      <c r="CQ513">
        <v>27</v>
      </c>
      <c r="CR513" s="33" t="s">
        <v>85</v>
      </c>
    </row>
    <row r="514" spans="1:96" x14ac:dyDescent="0.25">
      <c r="A514">
        <v>513</v>
      </c>
      <c r="B514">
        <v>34</v>
      </c>
      <c r="C514" s="24" t="s">
        <v>311</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1</v>
      </c>
      <c r="BS514" s="17">
        <v>0</v>
      </c>
      <c r="BT514">
        <v>0</v>
      </c>
      <c r="BU514">
        <v>0</v>
      </c>
      <c r="BV514">
        <v>0</v>
      </c>
      <c r="BW514" s="17">
        <v>1</v>
      </c>
      <c r="BX514">
        <v>0</v>
      </c>
      <c r="BY514">
        <v>0</v>
      </c>
      <c r="BZ514" s="17">
        <v>0</v>
      </c>
      <c r="CA514">
        <v>1</v>
      </c>
      <c r="CB514">
        <v>0</v>
      </c>
      <c r="CC514">
        <v>0</v>
      </c>
      <c r="CD514">
        <v>0</v>
      </c>
      <c r="CE514">
        <v>1</v>
      </c>
      <c r="CF514">
        <v>0</v>
      </c>
      <c r="CG514">
        <v>0</v>
      </c>
      <c r="CH514">
        <v>1</v>
      </c>
      <c r="CI514">
        <v>0</v>
      </c>
      <c r="CJ514">
        <v>1</v>
      </c>
      <c r="CK514">
        <v>1</v>
      </c>
      <c r="CL514" s="17">
        <v>1</v>
      </c>
      <c r="CM514">
        <v>0.14599999999999999</v>
      </c>
      <c r="CN514">
        <v>118</v>
      </c>
      <c r="CO514">
        <v>1</v>
      </c>
      <c r="CP514">
        <v>0</v>
      </c>
      <c r="CQ514">
        <v>27</v>
      </c>
      <c r="CR514" s="33" t="s">
        <v>85</v>
      </c>
    </row>
    <row r="515" spans="1:96" x14ac:dyDescent="0.25">
      <c r="A515">
        <v>514</v>
      </c>
      <c r="B515">
        <v>34</v>
      </c>
      <c r="C515" s="24" t="s">
        <v>311</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1</v>
      </c>
      <c r="BS515" s="17">
        <v>0</v>
      </c>
      <c r="BT515">
        <v>0</v>
      </c>
      <c r="BU515">
        <v>0</v>
      </c>
      <c r="BV515">
        <v>0</v>
      </c>
      <c r="BW515" s="17">
        <v>1</v>
      </c>
      <c r="BX515">
        <v>0</v>
      </c>
      <c r="BY515">
        <v>0</v>
      </c>
      <c r="BZ515" s="17">
        <v>0</v>
      </c>
      <c r="CA515">
        <v>1</v>
      </c>
      <c r="CB515">
        <v>0</v>
      </c>
      <c r="CC515">
        <v>0</v>
      </c>
      <c r="CD515">
        <v>0</v>
      </c>
      <c r="CE515">
        <v>1</v>
      </c>
      <c r="CF515">
        <v>0</v>
      </c>
      <c r="CG515">
        <v>0</v>
      </c>
      <c r="CH515">
        <v>1</v>
      </c>
      <c r="CI515">
        <v>0</v>
      </c>
      <c r="CJ515">
        <v>1</v>
      </c>
      <c r="CK515">
        <v>1</v>
      </c>
      <c r="CL515" s="17">
        <v>1</v>
      </c>
      <c r="CM515">
        <v>0.14599999999999999</v>
      </c>
      <c r="CN515">
        <v>118</v>
      </c>
      <c r="CO515">
        <v>1</v>
      </c>
      <c r="CP515">
        <v>0</v>
      </c>
      <c r="CQ515">
        <v>27</v>
      </c>
      <c r="CR515" s="33" t="s">
        <v>85</v>
      </c>
    </row>
    <row r="516" spans="1:96" x14ac:dyDescent="0.25">
      <c r="A516">
        <v>515</v>
      </c>
      <c r="B516">
        <v>34</v>
      </c>
      <c r="C516" s="24" t="s">
        <v>311</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1</v>
      </c>
      <c r="BS516" s="17">
        <v>0</v>
      </c>
      <c r="BT516">
        <v>0</v>
      </c>
      <c r="BU516">
        <v>0</v>
      </c>
      <c r="BV516">
        <v>0</v>
      </c>
      <c r="BW516" s="17">
        <v>1</v>
      </c>
      <c r="BX516">
        <v>0</v>
      </c>
      <c r="BY516">
        <v>0</v>
      </c>
      <c r="BZ516" s="17">
        <v>0</v>
      </c>
      <c r="CA516">
        <v>1</v>
      </c>
      <c r="CB516">
        <v>0</v>
      </c>
      <c r="CC516">
        <v>0</v>
      </c>
      <c r="CD516">
        <v>0</v>
      </c>
      <c r="CE516">
        <v>1</v>
      </c>
      <c r="CF516">
        <v>0</v>
      </c>
      <c r="CG516">
        <v>0</v>
      </c>
      <c r="CH516">
        <v>1</v>
      </c>
      <c r="CI516">
        <v>0</v>
      </c>
      <c r="CJ516">
        <v>1</v>
      </c>
      <c r="CK516">
        <v>1</v>
      </c>
      <c r="CL516" s="17">
        <v>1</v>
      </c>
      <c r="CM516">
        <v>0.14599999999999999</v>
      </c>
      <c r="CN516">
        <v>118</v>
      </c>
      <c r="CO516">
        <v>1</v>
      </c>
      <c r="CP516">
        <v>0</v>
      </c>
      <c r="CQ516">
        <v>27</v>
      </c>
      <c r="CR516" s="33" t="s">
        <v>85</v>
      </c>
    </row>
    <row r="517" spans="1:96" x14ac:dyDescent="0.25">
      <c r="A517">
        <v>516</v>
      </c>
      <c r="B517">
        <v>34</v>
      </c>
      <c r="C517" s="24" t="s">
        <v>311</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1</v>
      </c>
      <c r="BS517" s="17">
        <v>0</v>
      </c>
      <c r="BT517">
        <v>0</v>
      </c>
      <c r="BU517">
        <v>0</v>
      </c>
      <c r="BV517">
        <v>0</v>
      </c>
      <c r="BW517" s="17">
        <v>1</v>
      </c>
      <c r="BX517">
        <v>0</v>
      </c>
      <c r="BY517">
        <v>0</v>
      </c>
      <c r="BZ517" s="17">
        <v>0</v>
      </c>
      <c r="CA517">
        <v>1</v>
      </c>
      <c r="CB517">
        <v>0</v>
      </c>
      <c r="CC517">
        <v>0</v>
      </c>
      <c r="CD517">
        <v>0</v>
      </c>
      <c r="CE517">
        <v>1</v>
      </c>
      <c r="CF517">
        <v>0</v>
      </c>
      <c r="CG517">
        <v>0</v>
      </c>
      <c r="CH517">
        <v>1</v>
      </c>
      <c r="CI517">
        <v>0</v>
      </c>
      <c r="CJ517">
        <v>1</v>
      </c>
      <c r="CK517">
        <v>1</v>
      </c>
      <c r="CL517" s="17">
        <v>1</v>
      </c>
      <c r="CM517">
        <v>0.14599999999999999</v>
      </c>
      <c r="CN517">
        <v>118</v>
      </c>
      <c r="CO517">
        <v>1</v>
      </c>
      <c r="CP517">
        <v>0</v>
      </c>
      <c r="CQ517">
        <v>27</v>
      </c>
      <c r="CR517" s="33" t="s">
        <v>85</v>
      </c>
    </row>
    <row r="518" spans="1:96" x14ac:dyDescent="0.25">
      <c r="A518">
        <v>517</v>
      </c>
      <c r="B518">
        <v>34</v>
      </c>
      <c r="C518" s="24" t="s">
        <v>311</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1</v>
      </c>
      <c r="BS518" s="17">
        <v>0</v>
      </c>
      <c r="BT518">
        <v>0</v>
      </c>
      <c r="BU518">
        <v>0</v>
      </c>
      <c r="BV518">
        <v>0</v>
      </c>
      <c r="BW518" s="17">
        <v>1</v>
      </c>
      <c r="BX518">
        <v>0</v>
      </c>
      <c r="BY518">
        <v>0</v>
      </c>
      <c r="BZ518" s="17">
        <v>0</v>
      </c>
      <c r="CA518">
        <v>1</v>
      </c>
      <c r="CB518">
        <v>0</v>
      </c>
      <c r="CC518">
        <v>0</v>
      </c>
      <c r="CD518">
        <v>0</v>
      </c>
      <c r="CE518">
        <v>1</v>
      </c>
      <c r="CF518">
        <v>0</v>
      </c>
      <c r="CG518">
        <v>0</v>
      </c>
      <c r="CH518">
        <v>1</v>
      </c>
      <c r="CI518">
        <v>0</v>
      </c>
      <c r="CJ518">
        <v>1</v>
      </c>
      <c r="CK518">
        <v>1</v>
      </c>
      <c r="CL518" s="17">
        <v>1</v>
      </c>
      <c r="CM518">
        <v>0.14599999999999999</v>
      </c>
      <c r="CN518">
        <v>118</v>
      </c>
      <c r="CO518">
        <v>1</v>
      </c>
      <c r="CP518">
        <v>0</v>
      </c>
      <c r="CQ518">
        <v>27</v>
      </c>
      <c r="CR518" s="33" t="s">
        <v>85</v>
      </c>
    </row>
    <row r="519" spans="1:96" x14ac:dyDescent="0.25">
      <c r="A519">
        <v>518</v>
      </c>
      <c r="B519">
        <v>34</v>
      </c>
      <c r="C519" s="24" t="s">
        <v>311</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1</v>
      </c>
      <c r="BS519" s="17">
        <v>0</v>
      </c>
      <c r="BT519">
        <v>0</v>
      </c>
      <c r="BU519">
        <v>0</v>
      </c>
      <c r="BV519">
        <v>0</v>
      </c>
      <c r="BW519" s="17">
        <v>1</v>
      </c>
      <c r="BX519">
        <v>0</v>
      </c>
      <c r="BY519">
        <v>0</v>
      </c>
      <c r="BZ519" s="17">
        <v>0</v>
      </c>
      <c r="CA519">
        <v>1</v>
      </c>
      <c r="CB519">
        <v>0</v>
      </c>
      <c r="CC519">
        <v>0</v>
      </c>
      <c r="CD519">
        <v>0</v>
      </c>
      <c r="CE519">
        <v>1</v>
      </c>
      <c r="CF519">
        <v>0</v>
      </c>
      <c r="CG519">
        <v>0</v>
      </c>
      <c r="CH519">
        <v>1</v>
      </c>
      <c r="CI519">
        <v>0</v>
      </c>
      <c r="CJ519">
        <v>1</v>
      </c>
      <c r="CK519">
        <v>1</v>
      </c>
      <c r="CL519" s="17">
        <v>1</v>
      </c>
      <c r="CM519">
        <v>0.14599999999999999</v>
      </c>
      <c r="CN519">
        <v>118</v>
      </c>
      <c r="CO519">
        <v>1</v>
      </c>
      <c r="CP519">
        <v>0</v>
      </c>
      <c r="CQ519">
        <v>27</v>
      </c>
      <c r="CR519" s="33" t="s">
        <v>85</v>
      </c>
    </row>
    <row r="520" spans="1:96" x14ac:dyDescent="0.25">
      <c r="A520">
        <v>519</v>
      </c>
      <c r="B520">
        <v>34</v>
      </c>
      <c r="C520" s="24" t="s">
        <v>311</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1</v>
      </c>
      <c r="BS520" s="17">
        <v>0</v>
      </c>
      <c r="BT520">
        <v>0</v>
      </c>
      <c r="BU520">
        <v>0</v>
      </c>
      <c r="BV520">
        <v>0</v>
      </c>
      <c r="BW520" s="17">
        <v>1</v>
      </c>
      <c r="BX520">
        <v>0</v>
      </c>
      <c r="BY520">
        <v>0</v>
      </c>
      <c r="BZ520" s="17">
        <v>0</v>
      </c>
      <c r="CA520">
        <v>1</v>
      </c>
      <c r="CB520">
        <v>0</v>
      </c>
      <c r="CC520">
        <v>0</v>
      </c>
      <c r="CD520">
        <v>0</v>
      </c>
      <c r="CE520">
        <v>1</v>
      </c>
      <c r="CF520">
        <v>0</v>
      </c>
      <c r="CG520">
        <v>0</v>
      </c>
      <c r="CH520">
        <v>1</v>
      </c>
      <c r="CI520">
        <v>0</v>
      </c>
      <c r="CJ520">
        <v>1</v>
      </c>
      <c r="CK520">
        <v>1</v>
      </c>
      <c r="CL520" s="17">
        <v>1</v>
      </c>
      <c r="CM520">
        <v>0.14599999999999999</v>
      </c>
      <c r="CN520">
        <v>118</v>
      </c>
      <c r="CO520">
        <v>1</v>
      </c>
      <c r="CP520">
        <v>0</v>
      </c>
      <c r="CQ520">
        <v>27</v>
      </c>
      <c r="CR520" s="33" t="s">
        <v>85</v>
      </c>
    </row>
    <row r="521" spans="1:96" x14ac:dyDescent="0.25">
      <c r="A521">
        <v>520</v>
      </c>
      <c r="B521">
        <v>34</v>
      </c>
      <c r="C521" s="24" t="s">
        <v>311</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1</v>
      </c>
      <c r="BS521" s="17">
        <v>0</v>
      </c>
      <c r="BT521">
        <v>0</v>
      </c>
      <c r="BU521">
        <v>0</v>
      </c>
      <c r="BV521">
        <v>0</v>
      </c>
      <c r="BW521" s="17">
        <v>1</v>
      </c>
      <c r="BX521">
        <v>0</v>
      </c>
      <c r="BY521">
        <v>0</v>
      </c>
      <c r="BZ521" s="17">
        <v>0</v>
      </c>
      <c r="CA521">
        <v>1</v>
      </c>
      <c r="CB521">
        <v>0</v>
      </c>
      <c r="CC521">
        <v>0</v>
      </c>
      <c r="CD521">
        <v>0</v>
      </c>
      <c r="CE521">
        <v>1</v>
      </c>
      <c r="CF521">
        <v>0</v>
      </c>
      <c r="CG521">
        <v>0</v>
      </c>
      <c r="CH521">
        <v>1</v>
      </c>
      <c r="CI521">
        <v>0</v>
      </c>
      <c r="CJ521">
        <v>1</v>
      </c>
      <c r="CK521">
        <v>1</v>
      </c>
      <c r="CL521" s="17">
        <v>1</v>
      </c>
      <c r="CM521">
        <v>0.14599999999999999</v>
      </c>
      <c r="CN521">
        <v>118</v>
      </c>
      <c r="CO521">
        <v>1</v>
      </c>
      <c r="CP521">
        <v>0</v>
      </c>
      <c r="CQ521">
        <v>27</v>
      </c>
      <c r="CR521" s="33" t="s">
        <v>85</v>
      </c>
    </row>
    <row r="522" spans="1:96" x14ac:dyDescent="0.25">
      <c r="A522">
        <v>521</v>
      </c>
      <c r="B522">
        <v>34</v>
      </c>
      <c r="C522" s="24" t="s">
        <v>311</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1</v>
      </c>
      <c r="BS522" s="17">
        <v>0</v>
      </c>
      <c r="BT522">
        <v>0</v>
      </c>
      <c r="BU522">
        <v>0</v>
      </c>
      <c r="BV522">
        <v>0</v>
      </c>
      <c r="BW522" s="17">
        <v>1</v>
      </c>
      <c r="BX522">
        <v>0</v>
      </c>
      <c r="BY522">
        <v>0</v>
      </c>
      <c r="BZ522" s="17">
        <v>0</v>
      </c>
      <c r="CA522">
        <v>1</v>
      </c>
      <c r="CB522">
        <v>0</v>
      </c>
      <c r="CC522">
        <v>0</v>
      </c>
      <c r="CD522">
        <v>0</v>
      </c>
      <c r="CE522">
        <v>1</v>
      </c>
      <c r="CF522">
        <v>0</v>
      </c>
      <c r="CG522">
        <v>0</v>
      </c>
      <c r="CH522">
        <v>1</v>
      </c>
      <c r="CI522">
        <v>0</v>
      </c>
      <c r="CJ522">
        <v>1</v>
      </c>
      <c r="CK522">
        <v>1</v>
      </c>
      <c r="CL522" s="17">
        <v>1</v>
      </c>
      <c r="CM522">
        <v>0.14599999999999999</v>
      </c>
      <c r="CN522">
        <v>118</v>
      </c>
      <c r="CO522">
        <v>1</v>
      </c>
      <c r="CP522">
        <v>0</v>
      </c>
      <c r="CQ522">
        <v>27</v>
      </c>
      <c r="CR522" s="33" t="s">
        <v>85</v>
      </c>
    </row>
    <row r="523" spans="1:96" x14ac:dyDescent="0.25">
      <c r="A523">
        <v>522</v>
      </c>
      <c r="B523">
        <v>34</v>
      </c>
      <c r="C523" s="24" t="s">
        <v>311</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1</v>
      </c>
      <c r="BS523" s="17">
        <v>0</v>
      </c>
      <c r="BT523">
        <v>0</v>
      </c>
      <c r="BU523">
        <v>0</v>
      </c>
      <c r="BV523">
        <v>0</v>
      </c>
      <c r="BW523" s="17">
        <v>1</v>
      </c>
      <c r="BX523">
        <v>0</v>
      </c>
      <c r="BY523">
        <v>0</v>
      </c>
      <c r="BZ523" s="17">
        <v>0</v>
      </c>
      <c r="CA523">
        <v>1</v>
      </c>
      <c r="CB523">
        <v>0</v>
      </c>
      <c r="CC523">
        <v>0</v>
      </c>
      <c r="CD523">
        <v>0</v>
      </c>
      <c r="CE523">
        <v>1</v>
      </c>
      <c r="CF523">
        <v>0</v>
      </c>
      <c r="CG523">
        <v>0</v>
      </c>
      <c r="CH523">
        <v>1</v>
      </c>
      <c r="CI523">
        <v>0</v>
      </c>
      <c r="CJ523">
        <v>1</v>
      </c>
      <c r="CK523">
        <v>1</v>
      </c>
      <c r="CL523" s="17">
        <v>1</v>
      </c>
      <c r="CM523">
        <v>0.14599999999999999</v>
      </c>
      <c r="CN523">
        <v>118</v>
      </c>
      <c r="CO523">
        <v>1</v>
      </c>
      <c r="CP523">
        <v>0</v>
      </c>
      <c r="CQ523">
        <v>27</v>
      </c>
      <c r="CR523" s="33" t="s">
        <v>85</v>
      </c>
    </row>
    <row r="524" spans="1:96" x14ac:dyDescent="0.25">
      <c r="A524">
        <v>523</v>
      </c>
      <c r="B524">
        <v>34</v>
      </c>
      <c r="C524" s="24" t="s">
        <v>311</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1</v>
      </c>
      <c r="BS524" s="17">
        <v>0</v>
      </c>
      <c r="BT524">
        <v>0</v>
      </c>
      <c r="BU524">
        <v>0</v>
      </c>
      <c r="BV524">
        <v>0</v>
      </c>
      <c r="BW524" s="17">
        <v>1</v>
      </c>
      <c r="BX524">
        <v>0</v>
      </c>
      <c r="BY524">
        <v>0</v>
      </c>
      <c r="BZ524" s="17">
        <v>0</v>
      </c>
      <c r="CA524">
        <v>1</v>
      </c>
      <c r="CB524">
        <v>0</v>
      </c>
      <c r="CC524">
        <v>0</v>
      </c>
      <c r="CD524">
        <v>0</v>
      </c>
      <c r="CE524">
        <v>1</v>
      </c>
      <c r="CF524">
        <v>0</v>
      </c>
      <c r="CG524">
        <v>0</v>
      </c>
      <c r="CH524">
        <v>1</v>
      </c>
      <c r="CI524">
        <v>0</v>
      </c>
      <c r="CJ524">
        <v>1</v>
      </c>
      <c r="CK524">
        <v>1</v>
      </c>
      <c r="CL524" s="17">
        <v>1</v>
      </c>
      <c r="CM524">
        <v>0.14599999999999999</v>
      </c>
      <c r="CN524">
        <v>118</v>
      </c>
      <c r="CO524">
        <v>1</v>
      </c>
      <c r="CP524">
        <v>0</v>
      </c>
      <c r="CQ524">
        <v>27</v>
      </c>
      <c r="CR524" s="33" t="s">
        <v>85</v>
      </c>
    </row>
    <row r="525" spans="1:96" x14ac:dyDescent="0.25">
      <c r="A525">
        <v>524</v>
      </c>
      <c r="B525">
        <v>34</v>
      </c>
      <c r="C525" s="24" t="s">
        <v>311</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1</v>
      </c>
      <c r="BS525" s="17">
        <v>0</v>
      </c>
      <c r="BT525">
        <v>0</v>
      </c>
      <c r="BU525">
        <v>0</v>
      </c>
      <c r="BV525">
        <v>0</v>
      </c>
      <c r="BW525" s="17">
        <v>1</v>
      </c>
      <c r="BX525">
        <v>0</v>
      </c>
      <c r="BY525">
        <v>0</v>
      </c>
      <c r="BZ525" s="17">
        <v>0</v>
      </c>
      <c r="CA525">
        <v>1</v>
      </c>
      <c r="CB525">
        <v>0</v>
      </c>
      <c r="CC525">
        <v>0</v>
      </c>
      <c r="CD525">
        <v>0</v>
      </c>
      <c r="CE525">
        <v>1</v>
      </c>
      <c r="CF525">
        <v>0</v>
      </c>
      <c r="CG525">
        <v>0</v>
      </c>
      <c r="CH525">
        <v>1</v>
      </c>
      <c r="CI525">
        <v>0</v>
      </c>
      <c r="CJ525">
        <v>1</v>
      </c>
      <c r="CK525">
        <v>1</v>
      </c>
      <c r="CL525" s="17">
        <v>1</v>
      </c>
      <c r="CM525">
        <v>0.14599999999999999</v>
      </c>
      <c r="CN525">
        <v>118</v>
      </c>
      <c r="CO525">
        <v>1</v>
      </c>
      <c r="CP525">
        <v>0</v>
      </c>
      <c r="CQ525">
        <v>27</v>
      </c>
      <c r="CR525" s="33" t="s">
        <v>85</v>
      </c>
    </row>
    <row r="526" spans="1:96" x14ac:dyDescent="0.25">
      <c r="A526">
        <v>525</v>
      </c>
      <c r="B526">
        <v>34</v>
      </c>
      <c r="C526" s="24" t="s">
        <v>311</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1</v>
      </c>
      <c r="BS526" s="17">
        <v>0</v>
      </c>
      <c r="BT526">
        <v>0</v>
      </c>
      <c r="BU526">
        <v>0</v>
      </c>
      <c r="BV526">
        <v>0</v>
      </c>
      <c r="BW526" s="17">
        <v>1</v>
      </c>
      <c r="BX526">
        <v>0</v>
      </c>
      <c r="BY526">
        <v>0</v>
      </c>
      <c r="BZ526" s="17">
        <v>0</v>
      </c>
      <c r="CA526">
        <v>1</v>
      </c>
      <c r="CB526">
        <v>0</v>
      </c>
      <c r="CC526">
        <v>0</v>
      </c>
      <c r="CD526">
        <v>0</v>
      </c>
      <c r="CE526">
        <v>1</v>
      </c>
      <c r="CF526">
        <v>0</v>
      </c>
      <c r="CG526">
        <v>0</v>
      </c>
      <c r="CH526">
        <v>1</v>
      </c>
      <c r="CI526">
        <v>0</v>
      </c>
      <c r="CJ526">
        <v>1</v>
      </c>
      <c r="CK526">
        <v>1</v>
      </c>
      <c r="CL526" s="17">
        <v>1</v>
      </c>
      <c r="CM526">
        <v>0.14599999999999999</v>
      </c>
      <c r="CN526">
        <v>118</v>
      </c>
      <c r="CO526">
        <v>1</v>
      </c>
      <c r="CP526">
        <v>0</v>
      </c>
      <c r="CQ526">
        <v>27</v>
      </c>
      <c r="CR526" s="33" t="s">
        <v>85</v>
      </c>
    </row>
    <row r="527" spans="1:96" x14ac:dyDescent="0.25">
      <c r="A527">
        <v>526</v>
      </c>
      <c r="B527">
        <v>34</v>
      </c>
      <c r="C527" s="24" t="s">
        <v>311</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1</v>
      </c>
      <c r="BS527" s="17">
        <v>0</v>
      </c>
      <c r="BT527">
        <v>0</v>
      </c>
      <c r="BU527">
        <v>0</v>
      </c>
      <c r="BV527">
        <v>0</v>
      </c>
      <c r="BW527" s="17">
        <v>1</v>
      </c>
      <c r="BX527">
        <v>0</v>
      </c>
      <c r="BY527">
        <v>0</v>
      </c>
      <c r="BZ527" s="17">
        <v>0</v>
      </c>
      <c r="CA527">
        <v>1</v>
      </c>
      <c r="CB527">
        <v>0</v>
      </c>
      <c r="CC527">
        <v>0</v>
      </c>
      <c r="CD527">
        <v>0</v>
      </c>
      <c r="CE527">
        <v>1</v>
      </c>
      <c r="CF527">
        <v>0</v>
      </c>
      <c r="CG527">
        <v>0</v>
      </c>
      <c r="CH527">
        <v>1</v>
      </c>
      <c r="CI527">
        <v>0</v>
      </c>
      <c r="CJ527">
        <v>1</v>
      </c>
      <c r="CK527">
        <v>1</v>
      </c>
      <c r="CL527" s="17">
        <v>1</v>
      </c>
      <c r="CM527">
        <v>0.14599999999999999</v>
      </c>
      <c r="CN527">
        <v>118</v>
      </c>
      <c r="CO527">
        <v>1</v>
      </c>
      <c r="CP527">
        <v>0</v>
      </c>
      <c r="CQ527">
        <v>27</v>
      </c>
      <c r="CR527" s="33" t="s">
        <v>85</v>
      </c>
    </row>
    <row r="528" spans="1:96" x14ac:dyDescent="0.25">
      <c r="A528">
        <v>527</v>
      </c>
      <c r="B528">
        <v>34</v>
      </c>
      <c r="C528" s="24" t="s">
        <v>311</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1</v>
      </c>
      <c r="BS528" s="17">
        <v>0</v>
      </c>
      <c r="BT528">
        <v>0</v>
      </c>
      <c r="BU528">
        <v>0</v>
      </c>
      <c r="BV528">
        <v>0</v>
      </c>
      <c r="BW528" s="17">
        <v>1</v>
      </c>
      <c r="BX528">
        <v>0</v>
      </c>
      <c r="BY528">
        <v>0</v>
      </c>
      <c r="BZ528" s="17">
        <v>0</v>
      </c>
      <c r="CA528">
        <v>1</v>
      </c>
      <c r="CB528">
        <v>0</v>
      </c>
      <c r="CC528">
        <v>0</v>
      </c>
      <c r="CD528">
        <v>0</v>
      </c>
      <c r="CE528">
        <v>1</v>
      </c>
      <c r="CF528">
        <v>0</v>
      </c>
      <c r="CG528">
        <v>0</v>
      </c>
      <c r="CH528">
        <v>1</v>
      </c>
      <c r="CI528">
        <v>0</v>
      </c>
      <c r="CJ528">
        <v>1</v>
      </c>
      <c r="CK528">
        <v>1</v>
      </c>
      <c r="CL528" s="17">
        <v>1</v>
      </c>
      <c r="CM528">
        <v>0.14599999999999999</v>
      </c>
      <c r="CN528">
        <v>118</v>
      </c>
      <c r="CO528">
        <v>1</v>
      </c>
      <c r="CP528">
        <v>0</v>
      </c>
      <c r="CQ528">
        <v>27</v>
      </c>
      <c r="CR528" s="33" t="s">
        <v>85</v>
      </c>
    </row>
    <row r="529" spans="1:96" s="90" customFormat="1" x14ac:dyDescent="0.25">
      <c r="A529" s="90">
        <v>528</v>
      </c>
      <c r="B529" s="90">
        <v>35</v>
      </c>
      <c r="C529" s="91" t="s">
        <v>315</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104">
        <v>0</v>
      </c>
      <c r="BT529" s="90">
        <v>0</v>
      </c>
      <c r="BU529" s="90">
        <v>0</v>
      </c>
      <c r="BV529" s="90">
        <v>0</v>
      </c>
      <c r="BW529" s="104">
        <v>1</v>
      </c>
      <c r="BX529" s="90">
        <v>0</v>
      </c>
      <c r="BY529" s="90">
        <v>0</v>
      </c>
      <c r="BZ529" s="104">
        <v>0</v>
      </c>
      <c r="CA529" s="90">
        <v>0</v>
      </c>
      <c r="CB529" s="90">
        <v>0</v>
      </c>
      <c r="CC529" s="90">
        <v>0</v>
      </c>
      <c r="CD529" s="90">
        <v>1</v>
      </c>
      <c r="CE529" s="90">
        <v>0</v>
      </c>
      <c r="CF529" s="90">
        <v>0</v>
      </c>
      <c r="CG529" s="90">
        <v>1</v>
      </c>
      <c r="CH529" s="90">
        <v>1</v>
      </c>
      <c r="CI529" s="90">
        <v>0</v>
      </c>
      <c r="CJ529" s="90">
        <v>0</v>
      </c>
      <c r="CK529" s="90">
        <v>0</v>
      </c>
      <c r="CL529" s="104">
        <v>0</v>
      </c>
      <c r="CM529">
        <v>0.29799999999999999</v>
      </c>
      <c r="CN529">
        <v>18</v>
      </c>
      <c r="CO529">
        <v>1</v>
      </c>
      <c r="CP529">
        <v>0</v>
      </c>
      <c r="CQ529">
        <v>27</v>
      </c>
      <c r="CR529" s="33" t="s">
        <v>85</v>
      </c>
    </row>
    <row r="530" spans="1:96" x14ac:dyDescent="0.25">
      <c r="A530">
        <v>529</v>
      </c>
      <c r="B530">
        <v>35</v>
      </c>
      <c r="C530" s="24" t="s">
        <v>315</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s="17">
        <v>0</v>
      </c>
      <c r="BT530">
        <v>0</v>
      </c>
      <c r="BU530">
        <v>0</v>
      </c>
      <c r="BV530">
        <v>0</v>
      </c>
      <c r="BW530" s="17">
        <v>1</v>
      </c>
      <c r="BX530">
        <v>0</v>
      </c>
      <c r="BY530">
        <v>0</v>
      </c>
      <c r="BZ530" s="17">
        <v>0</v>
      </c>
      <c r="CA530">
        <v>0</v>
      </c>
      <c r="CB530">
        <v>0</v>
      </c>
      <c r="CC530">
        <v>0</v>
      </c>
      <c r="CD530">
        <v>1</v>
      </c>
      <c r="CE530">
        <v>0</v>
      </c>
      <c r="CF530">
        <v>0</v>
      </c>
      <c r="CG530">
        <v>0</v>
      </c>
      <c r="CH530">
        <v>1</v>
      </c>
      <c r="CI530">
        <v>0</v>
      </c>
      <c r="CJ530">
        <v>0</v>
      </c>
      <c r="CK530">
        <v>0</v>
      </c>
      <c r="CL530" s="17">
        <v>0</v>
      </c>
      <c r="CM530">
        <v>0.29799999999999999</v>
      </c>
      <c r="CN530">
        <v>18</v>
      </c>
      <c r="CO530">
        <v>1</v>
      </c>
      <c r="CP530">
        <v>0</v>
      </c>
      <c r="CQ530">
        <v>27</v>
      </c>
      <c r="CR530" s="33" t="s">
        <v>85</v>
      </c>
    </row>
    <row r="531" spans="1:96" x14ac:dyDescent="0.25">
      <c r="A531">
        <v>530</v>
      </c>
      <c r="B531">
        <v>35</v>
      </c>
      <c r="C531" s="24" t="s">
        <v>315</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s="17">
        <v>0</v>
      </c>
      <c r="BT531">
        <v>0</v>
      </c>
      <c r="BU531">
        <v>0</v>
      </c>
      <c r="BV531">
        <v>0</v>
      </c>
      <c r="BW531" s="17">
        <v>1</v>
      </c>
      <c r="BX531">
        <v>0</v>
      </c>
      <c r="BY531">
        <v>0</v>
      </c>
      <c r="BZ531" s="17">
        <v>0</v>
      </c>
      <c r="CA531">
        <v>0</v>
      </c>
      <c r="CB531">
        <v>0</v>
      </c>
      <c r="CC531">
        <v>0</v>
      </c>
      <c r="CD531">
        <v>1</v>
      </c>
      <c r="CE531">
        <v>0</v>
      </c>
      <c r="CF531">
        <v>0</v>
      </c>
      <c r="CG531">
        <v>0</v>
      </c>
      <c r="CH531">
        <v>1</v>
      </c>
      <c r="CI531">
        <v>0</v>
      </c>
      <c r="CJ531">
        <v>0</v>
      </c>
      <c r="CK531">
        <v>0</v>
      </c>
      <c r="CL531" s="17">
        <v>0</v>
      </c>
      <c r="CM531">
        <v>0.29799999999999999</v>
      </c>
      <c r="CN531">
        <v>18</v>
      </c>
      <c r="CO531">
        <v>1</v>
      </c>
      <c r="CP531">
        <v>0</v>
      </c>
      <c r="CQ531">
        <v>27</v>
      </c>
      <c r="CR531" s="33" t="s">
        <v>85</v>
      </c>
    </row>
    <row r="532" spans="1:96" x14ac:dyDescent="0.25">
      <c r="A532">
        <v>531</v>
      </c>
      <c r="B532">
        <v>35</v>
      </c>
      <c r="C532" s="24" t="s">
        <v>315</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s="17">
        <v>0</v>
      </c>
      <c r="BT532">
        <v>0</v>
      </c>
      <c r="BU532">
        <v>0</v>
      </c>
      <c r="BV532">
        <v>0</v>
      </c>
      <c r="BW532" s="17">
        <v>1</v>
      </c>
      <c r="BX532">
        <v>0</v>
      </c>
      <c r="BY532">
        <v>0</v>
      </c>
      <c r="BZ532" s="17">
        <v>0</v>
      </c>
      <c r="CA532">
        <v>0</v>
      </c>
      <c r="CB532">
        <v>0</v>
      </c>
      <c r="CC532">
        <v>0</v>
      </c>
      <c r="CD532">
        <v>1</v>
      </c>
      <c r="CE532">
        <v>0</v>
      </c>
      <c r="CF532">
        <v>0</v>
      </c>
      <c r="CG532">
        <v>0</v>
      </c>
      <c r="CH532">
        <v>0</v>
      </c>
      <c r="CI532">
        <v>0</v>
      </c>
      <c r="CJ532">
        <v>0</v>
      </c>
      <c r="CK532">
        <v>0</v>
      </c>
      <c r="CL532" s="17">
        <v>0</v>
      </c>
      <c r="CM532">
        <v>0.29799999999999999</v>
      </c>
      <c r="CN532">
        <v>18</v>
      </c>
      <c r="CO532">
        <v>1</v>
      </c>
      <c r="CP532">
        <v>0</v>
      </c>
      <c r="CQ532">
        <v>27</v>
      </c>
      <c r="CR532" s="33" t="s">
        <v>85</v>
      </c>
    </row>
    <row r="533" spans="1:96" x14ac:dyDescent="0.25">
      <c r="A533">
        <v>532</v>
      </c>
      <c r="B533">
        <v>35</v>
      </c>
      <c r="C533" s="24" t="s">
        <v>315</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s="17">
        <v>0</v>
      </c>
      <c r="BT533">
        <v>0</v>
      </c>
      <c r="BU533">
        <v>0</v>
      </c>
      <c r="BV533">
        <v>0</v>
      </c>
      <c r="BW533" s="17">
        <v>1</v>
      </c>
      <c r="BX533">
        <v>0</v>
      </c>
      <c r="BY533">
        <v>0</v>
      </c>
      <c r="BZ533" s="17">
        <v>0</v>
      </c>
      <c r="CA533">
        <v>0</v>
      </c>
      <c r="CB533">
        <v>0</v>
      </c>
      <c r="CC533">
        <v>0</v>
      </c>
      <c r="CD533">
        <v>1</v>
      </c>
      <c r="CE533">
        <v>0</v>
      </c>
      <c r="CF533">
        <v>0</v>
      </c>
      <c r="CG533">
        <v>0</v>
      </c>
      <c r="CH533">
        <v>1</v>
      </c>
      <c r="CI533">
        <v>0</v>
      </c>
      <c r="CJ533">
        <v>0</v>
      </c>
      <c r="CK533">
        <v>0</v>
      </c>
      <c r="CL533" s="17">
        <v>0</v>
      </c>
      <c r="CM533">
        <v>0.29799999999999999</v>
      </c>
      <c r="CN533">
        <v>18</v>
      </c>
      <c r="CO533">
        <v>1</v>
      </c>
      <c r="CP533">
        <v>0</v>
      </c>
      <c r="CQ533">
        <v>27</v>
      </c>
      <c r="CR533" s="33" t="s">
        <v>85</v>
      </c>
    </row>
    <row r="534" spans="1:96" x14ac:dyDescent="0.25">
      <c r="A534">
        <v>533</v>
      </c>
      <c r="B534">
        <v>35</v>
      </c>
      <c r="C534" s="24" t="s">
        <v>315</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s="17">
        <v>0</v>
      </c>
      <c r="BT534">
        <v>0</v>
      </c>
      <c r="BU534">
        <v>0</v>
      </c>
      <c r="BV534">
        <v>0</v>
      </c>
      <c r="BW534" s="17">
        <v>1</v>
      </c>
      <c r="BX534">
        <v>0</v>
      </c>
      <c r="BY534">
        <v>0</v>
      </c>
      <c r="BZ534" s="17">
        <v>0</v>
      </c>
      <c r="CA534">
        <v>0</v>
      </c>
      <c r="CB534">
        <v>0</v>
      </c>
      <c r="CC534">
        <v>0</v>
      </c>
      <c r="CD534">
        <v>1</v>
      </c>
      <c r="CE534">
        <v>0</v>
      </c>
      <c r="CF534">
        <v>0</v>
      </c>
      <c r="CG534">
        <v>0</v>
      </c>
      <c r="CH534">
        <v>0</v>
      </c>
      <c r="CI534">
        <v>0</v>
      </c>
      <c r="CJ534">
        <v>0</v>
      </c>
      <c r="CK534">
        <v>0</v>
      </c>
      <c r="CL534" s="17">
        <v>0</v>
      </c>
      <c r="CM534">
        <v>0.29799999999999999</v>
      </c>
      <c r="CN534">
        <v>18</v>
      </c>
      <c r="CO534">
        <v>1</v>
      </c>
      <c r="CP534">
        <v>0</v>
      </c>
      <c r="CQ534">
        <v>27</v>
      </c>
      <c r="CR534" s="33" t="s">
        <v>85</v>
      </c>
    </row>
    <row r="535" spans="1:96" x14ac:dyDescent="0.25">
      <c r="A535">
        <v>534</v>
      </c>
      <c r="B535">
        <v>35</v>
      </c>
      <c r="C535" s="24" t="s">
        <v>315</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s="17">
        <v>0</v>
      </c>
      <c r="BT535">
        <v>0</v>
      </c>
      <c r="BU535">
        <v>0</v>
      </c>
      <c r="BV535">
        <v>0</v>
      </c>
      <c r="BW535" s="17">
        <v>1</v>
      </c>
      <c r="BX535">
        <v>0</v>
      </c>
      <c r="BY535">
        <v>0</v>
      </c>
      <c r="BZ535" s="17">
        <v>0</v>
      </c>
      <c r="CA535">
        <v>0</v>
      </c>
      <c r="CB535">
        <v>0</v>
      </c>
      <c r="CC535">
        <v>0</v>
      </c>
      <c r="CD535">
        <v>1</v>
      </c>
      <c r="CE535">
        <v>0</v>
      </c>
      <c r="CF535">
        <v>0</v>
      </c>
      <c r="CG535">
        <v>0</v>
      </c>
      <c r="CH535">
        <v>0</v>
      </c>
      <c r="CI535">
        <v>0</v>
      </c>
      <c r="CJ535">
        <v>0</v>
      </c>
      <c r="CK535">
        <v>0</v>
      </c>
      <c r="CL535" s="17">
        <v>1</v>
      </c>
      <c r="CM535">
        <v>0.29799999999999999</v>
      </c>
      <c r="CN535">
        <v>18</v>
      </c>
      <c r="CO535">
        <v>1</v>
      </c>
      <c r="CP535">
        <v>0</v>
      </c>
      <c r="CQ535">
        <v>27</v>
      </c>
      <c r="CR535" s="33" t="s">
        <v>85</v>
      </c>
    </row>
    <row r="536" spans="1:96" x14ac:dyDescent="0.25">
      <c r="A536">
        <v>535</v>
      </c>
      <c r="B536">
        <v>35</v>
      </c>
      <c r="C536" s="24" t="s">
        <v>315</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s="17">
        <v>0</v>
      </c>
      <c r="BT536">
        <v>0</v>
      </c>
      <c r="BU536">
        <v>0</v>
      </c>
      <c r="BV536">
        <v>0</v>
      </c>
      <c r="BW536" s="17">
        <v>1</v>
      </c>
      <c r="BX536">
        <v>0</v>
      </c>
      <c r="BY536">
        <v>0</v>
      </c>
      <c r="BZ536" s="17">
        <v>0</v>
      </c>
      <c r="CA536">
        <v>0</v>
      </c>
      <c r="CB536">
        <v>0</v>
      </c>
      <c r="CC536">
        <v>0</v>
      </c>
      <c r="CD536">
        <v>1</v>
      </c>
      <c r="CE536">
        <v>0</v>
      </c>
      <c r="CF536">
        <v>0</v>
      </c>
      <c r="CG536">
        <v>0</v>
      </c>
      <c r="CH536">
        <v>0</v>
      </c>
      <c r="CI536">
        <v>0</v>
      </c>
      <c r="CJ536">
        <v>0</v>
      </c>
      <c r="CK536">
        <v>0</v>
      </c>
      <c r="CL536" s="17">
        <v>1</v>
      </c>
      <c r="CM536">
        <v>0.29799999999999999</v>
      </c>
      <c r="CN536">
        <v>18</v>
      </c>
      <c r="CO536">
        <v>1</v>
      </c>
      <c r="CP536">
        <v>0</v>
      </c>
      <c r="CQ536">
        <v>27</v>
      </c>
      <c r="CR536" s="33" t="s">
        <v>85</v>
      </c>
    </row>
    <row r="537" spans="1:96" x14ac:dyDescent="0.25">
      <c r="A537">
        <v>536</v>
      </c>
      <c r="B537">
        <v>35</v>
      </c>
      <c r="C537" s="24" t="s">
        <v>315</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s="17">
        <v>0</v>
      </c>
      <c r="BT537">
        <v>0</v>
      </c>
      <c r="BU537">
        <v>0</v>
      </c>
      <c r="BV537">
        <v>0</v>
      </c>
      <c r="BW537" s="17">
        <v>1</v>
      </c>
      <c r="BX537">
        <v>0</v>
      </c>
      <c r="BY537">
        <v>0</v>
      </c>
      <c r="BZ537" s="17">
        <v>0</v>
      </c>
      <c r="CA537">
        <v>0</v>
      </c>
      <c r="CB537">
        <v>0</v>
      </c>
      <c r="CC537">
        <v>0</v>
      </c>
      <c r="CD537">
        <v>1</v>
      </c>
      <c r="CE537">
        <v>0</v>
      </c>
      <c r="CF537">
        <v>0</v>
      </c>
      <c r="CG537">
        <v>0</v>
      </c>
      <c r="CH537">
        <v>1</v>
      </c>
      <c r="CI537">
        <v>0</v>
      </c>
      <c r="CJ537">
        <v>1</v>
      </c>
      <c r="CK537">
        <v>0</v>
      </c>
      <c r="CL537" s="17">
        <v>0</v>
      </c>
      <c r="CM537">
        <v>0.29799999999999999</v>
      </c>
      <c r="CN537">
        <v>18</v>
      </c>
      <c r="CO537">
        <v>1</v>
      </c>
      <c r="CP537">
        <v>0</v>
      </c>
      <c r="CQ537">
        <v>27</v>
      </c>
      <c r="CR537" s="33" t="s">
        <v>85</v>
      </c>
    </row>
    <row r="538" spans="1:96" x14ac:dyDescent="0.25">
      <c r="A538">
        <v>537</v>
      </c>
      <c r="B538">
        <v>35</v>
      </c>
      <c r="C538" s="24" t="s">
        <v>315</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1</v>
      </c>
      <c r="BS538" s="17">
        <v>0</v>
      </c>
      <c r="BT538">
        <v>0</v>
      </c>
      <c r="BU538">
        <v>0</v>
      </c>
      <c r="BV538">
        <v>0</v>
      </c>
      <c r="BW538" s="17">
        <v>1</v>
      </c>
      <c r="BX538">
        <v>0</v>
      </c>
      <c r="BY538">
        <v>0</v>
      </c>
      <c r="BZ538" s="17">
        <v>0</v>
      </c>
      <c r="CA538">
        <v>0</v>
      </c>
      <c r="CB538">
        <v>0</v>
      </c>
      <c r="CC538">
        <v>0</v>
      </c>
      <c r="CD538">
        <v>1</v>
      </c>
      <c r="CE538">
        <v>0</v>
      </c>
      <c r="CF538">
        <v>0</v>
      </c>
      <c r="CG538">
        <v>1</v>
      </c>
      <c r="CH538">
        <v>0</v>
      </c>
      <c r="CI538">
        <v>0</v>
      </c>
      <c r="CJ538">
        <v>0</v>
      </c>
      <c r="CK538">
        <v>0</v>
      </c>
      <c r="CL538" s="17">
        <v>0</v>
      </c>
      <c r="CM538">
        <v>0.29799999999999999</v>
      </c>
      <c r="CN538">
        <v>18</v>
      </c>
      <c r="CO538">
        <v>1</v>
      </c>
      <c r="CP538">
        <v>0</v>
      </c>
      <c r="CQ538">
        <v>27</v>
      </c>
      <c r="CR538" s="33" t="s">
        <v>85</v>
      </c>
    </row>
    <row r="539" spans="1:96" x14ac:dyDescent="0.25">
      <c r="A539">
        <v>538</v>
      </c>
      <c r="B539">
        <v>35</v>
      </c>
      <c r="C539" s="24" t="s">
        <v>315</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1</v>
      </c>
      <c r="BS539" s="17">
        <v>0</v>
      </c>
      <c r="BT539">
        <v>0</v>
      </c>
      <c r="BU539">
        <v>0</v>
      </c>
      <c r="BV539">
        <v>0</v>
      </c>
      <c r="BW539" s="17">
        <v>1</v>
      </c>
      <c r="BX539">
        <v>0</v>
      </c>
      <c r="BY539">
        <v>0</v>
      </c>
      <c r="BZ539" s="17">
        <v>0</v>
      </c>
      <c r="CA539">
        <v>0</v>
      </c>
      <c r="CB539">
        <v>0</v>
      </c>
      <c r="CC539">
        <v>0</v>
      </c>
      <c r="CD539">
        <v>1</v>
      </c>
      <c r="CE539">
        <v>0</v>
      </c>
      <c r="CF539">
        <v>0</v>
      </c>
      <c r="CG539">
        <v>0</v>
      </c>
      <c r="CH539">
        <v>0</v>
      </c>
      <c r="CI539">
        <v>0</v>
      </c>
      <c r="CJ539">
        <v>0</v>
      </c>
      <c r="CK539">
        <v>0</v>
      </c>
      <c r="CL539" s="17">
        <v>0</v>
      </c>
      <c r="CM539">
        <v>0.29799999999999999</v>
      </c>
      <c r="CN539">
        <v>18</v>
      </c>
      <c r="CO539">
        <v>1</v>
      </c>
      <c r="CP539">
        <v>0</v>
      </c>
      <c r="CQ539">
        <v>27</v>
      </c>
      <c r="CR539" s="33" t="s">
        <v>85</v>
      </c>
    </row>
    <row r="540" spans="1:96" x14ac:dyDescent="0.25">
      <c r="A540">
        <v>539</v>
      </c>
      <c r="B540">
        <v>35</v>
      </c>
      <c r="C540" s="24" t="s">
        <v>315</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1</v>
      </c>
      <c r="BS540" s="17">
        <v>0</v>
      </c>
      <c r="BT540">
        <v>0</v>
      </c>
      <c r="BU540">
        <v>0</v>
      </c>
      <c r="BV540">
        <v>0</v>
      </c>
      <c r="BW540" s="17">
        <v>1</v>
      </c>
      <c r="BX540">
        <v>0</v>
      </c>
      <c r="BY540">
        <v>0</v>
      </c>
      <c r="BZ540" s="17">
        <v>0</v>
      </c>
      <c r="CA540">
        <v>0</v>
      </c>
      <c r="CB540">
        <v>0</v>
      </c>
      <c r="CC540">
        <v>0</v>
      </c>
      <c r="CD540">
        <v>1</v>
      </c>
      <c r="CE540">
        <v>0</v>
      </c>
      <c r="CF540">
        <v>0</v>
      </c>
      <c r="CG540">
        <v>0</v>
      </c>
      <c r="CH540">
        <v>0</v>
      </c>
      <c r="CI540">
        <v>0</v>
      </c>
      <c r="CJ540">
        <v>0</v>
      </c>
      <c r="CK540">
        <v>0</v>
      </c>
      <c r="CL540" s="17">
        <v>0</v>
      </c>
      <c r="CM540">
        <v>0.29799999999999999</v>
      </c>
      <c r="CN540">
        <v>18</v>
      </c>
      <c r="CO540">
        <v>1</v>
      </c>
      <c r="CP540">
        <v>0</v>
      </c>
      <c r="CQ540">
        <v>27</v>
      </c>
      <c r="CR540" s="33" t="s">
        <v>85</v>
      </c>
    </row>
    <row r="541" spans="1:96" x14ac:dyDescent="0.25">
      <c r="A541">
        <v>540</v>
      </c>
      <c r="B541">
        <v>35</v>
      </c>
      <c r="C541" s="24" t="s">
        <v>315</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1</v>
      </c>
      <c r="BS541" s="17">
        <v>0</v>
      </c>
      <c r="BT541">
        <v>0</v>
      </c>
      <c r="BU541">
        <v>0</v>
      </c>
      <c r="BV541">
        <v>0</v>
      </c>
      <c r="BW541" s="17">
        <v>1</v>
      </c>
      <c r="BX541">
        <v>0</v>
      </c>
      <c r="BY541">
        <v>0</v>
      </c>
      <c r="BZ541" s="17">
        <v>0</v>
      </c>
      <c r="CA541">
        <v>0</v>
      </c>
      <c r="CB541">
        <v>0</v>
      </c>
      <c r="CC541">
        <v>0</v>
      </c>
      <c r="CD541">
        <v>1</v>
      </c>
      <c r="CE541">
        <v>0</v>
      </c>
      <c r="CF541">
        <v>0</v>
      </c>
      <c r="CG541">
        <v>1</v>
      </c>
      <c r="CH541">
        <v>0</v>
      </c>
      <c r="CI541">
        <v>0</v>
      </c>
      <c r="CJ541">
        <v>1</v>
      </c>
      <c r="CK541">
        <v>0</v>
      </c>
      <c r="CL541" s="17">
        <v>1</v>
      </c>
      <c r="CM541">
        <v>0.29799999999999999</v>
      </c>
      <c r="CN541">
        <v>18</v>
      </c>
      <c r="CO541">
        <v>1</v>
      </c>
      <c r="CP541">
        <v>0</v>
      </c>
      <c r="CQ541">
        <v>27</v>
      </c>
      <c r="CR541" s="33" t="s">
        <v>85</v>
      </c>
    </row>
    <row r="542" spans="1:96" x14ac:dyDescent="0.25">
      <c r="A542">
        <v>541</v>
      </c>
      <c r="B542">
        <v>35</v>
      </c>
      <c r="C542" s="24" t="s">
        <v>315</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1</v>
      </c>
      <c r="BS542" s="17">
        <v>0</v>
      </c>
      <c r="BT542">
        <v>0</v>
      </c>
      <c r="BU542">
        <v>0</v>
      </c>
      <c r="BV542">
        <v>0</v>
      </c>
      <c r="BW542" s="17">
        <v>1</v>
      </c>
      <c r="BX542">
        <v>0</v>
      </c>
      <c r="BY542">
        <v>0</v>
      </c>
      <c r="BZ542" s="17">
        <v>0</v>
      </c>
      <c r="CA542">
        <v>0</v>
      </c>
      <c r="CB542">
        <v>0</v>
      </c>
      <c r="CC542">
        <v>0</v>
      </c>
      <c r="CD542">
        <v>1</v>
      </c>
      <c r="CE542">
        <v>0</v>
      </c>
      <c r="CF542">
        <v>0</v>
      </c>
      <c r="CG542">
        <v>0</v>
      </c>
      <c r="CH542">
        <v>0</v>
      </c>
      <c r="CI542">
        <v>0</v>
      </c>
      <c r="CJ542">
        <v>1</v>
      </c>
      <c r="CK542">
        <v>0</v>
      </c>
      <c r="CL542" s="17">
        <v>1</v>
      </c>
      <c r="CM542">
        <v>0.29799999999999999</v>
      </c>
      <c r="CN542">
        <v>18</v>
      </c>
      <c r="CO542">
        <v>1</v>
      </c>
      <c r="CP542">
        <v>0</v>
      </c>
      <c r="CQ542">
        <v>27</v>
      </c>
      <c r="CR542" s="33" t="s">
        <v>85</v>
      </c>
    </row>
    <row r="543" spans="1:96" x14ac:dyDescent="0.25">
      <c r="A543">
        <v>542</v>
      </c>
      <c r="B543">
        <v>35</v>
      </c>
      <c r="C543" s="24" t="s">
        <v>315</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1</v>
      </c>
      <c r="BS543" s="17">
        <v>0</v>
      </c>
      <c r="BT543">
        <v>0</v>
      </c>
      <c r="BU543">
        <v>0</v>
      </c>
      <c r="BV543">
        <v>0</v>
      </c>
      <c r="BW543" s="17">
        <v>1</v>
      </c>
      <c r="BX543">
        <v>0</v>
      </c>
      <c r="BY543">
        <v>0</v>
      </c>
      <c r="BZ543" s="17">
        <v>0</v>
      </c>
      <c r="CA543">
        <v>0</v>
      </c>
      <c r="CB543">
        <v>0</v>
      </c>
      <c r="CC543">
        <v>0</v>
      </c>
      <c r="CD543">
        <v>1</v>
      </c>
      <c r="CE543">
        <v>0</v>
      </c>
      <c r="CF543">
        <v>0</v>
      </c>
      <c r="CG543">
        <v>0</v>
      </c>
      <c r="CH543">
        <v>0</v>
      </c>
      <c r="CI543">
        <v>0</v>
      </c>
      <c r="CJ543">
        <v>1</v>
      </c>
      <c r="CK543">
        <v>0</v>
      </c>
      <c r="CL543" s="17">
        <v>1</v>
      </c>
      <c r="CM543">
        <v>0.29799999999999999</v>
      </c>
      <c r="CN543">
        <v>18</v>
      </c>
      <c r="CO543">
        <v>1</v>
      </c>
      <c r="CP543">
        <v>0</v>
      </c>
      <c r="CQ543">
        <v>27</v>
      </c>
      <c r="CR543" s="33" t="s">
        <v>85</v>
      </c>
    </row>
    <row r="544" spans="1:96" s="90" customFormat="1" x14ac:dyDescent="0.25">
      <c r="A544" s="90">
        <v>543</v>
      </c>
      <c r="B544" s="90">
        <v>36</v>
      </c>
      <c r="C544" s="91" t="s">
        <v>316</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104">
        <v>0</v>
      </c>
      <c r="BT544" s="90">
        <v>0</v>
      </c>
      <c r="BU544" s="90">
        <v>0</v>
      </c>
      <c r="BV544" s="90">
        <v>0</v>
      </c>
      <c r="BW544" s="104">
        <v>1</v>
      </c>
      <c r="BX544" s="90">
        <v>0</v>
      </c>
      <c r="BY544" s="90">
        <v>0</v>
      </c>
      <c r="BZ544" s="104">
        <v>0</v>
      </c>
      <c r="CA544" s="90">
        <v>0</v>
      </c>
      <c r="CB544" s="90">
        <v>0</v>
      </c>
      <c r="CC544" s="90">
        <v>1</v>
      </c>
      <c r="CD544" s="90">
        <v>1</v>
      </c>
      <c r="CE544" s="90">
        <v>0</v>
      </c>
      <c r="CF544" s="90">
        <v>0</v>
      </c>
      <c r="CG544" s="90">
        <v>0</v>
      </c>
      <c r="CH544" s="90">
        <v>0</v>
      </c>
      <c r="CI544" s="90">
        <v>0</v>
      </c>
      <c r="CJ544" s="90">
        <v>0</v>
      </c>
      <c r="CK544" s="90">
        <v>1</v>
      </c>
      <c r="CL544" s="104">
        <v>1</v>
      </c>
      <c r="CM544">
        <v>0.29799999999999999</v>
      </c>
      <c r="CN544">
        <v>72</v>
      </c>
      <c r="CO544">
        <v>1</v>
      </c>
      <c r="CP544">
        <v>0</v>
      </c>
      <c r="CQ544">
        <v>25</v>
      </c>
      <c r="CR544" s="33" t="s">
        <v>85</v>
      </c>
    </row>
    <row r="545" spans="1:96" x14ac:dyDescent="0.25">
      <c r="A545">
        <v>544</v>
      </c>
      <c r="B545">
        <v>36</v>
      </c>
      <c r="C545" s="24" t="s">
        <v>316</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s="17">
        <v>0</v>
      </c>
      <c r="BT545">
        <v>0</v>
      </c>
      <c r="BU545">
        <v>0</v>
      </c>
      <c r="BV545">
        <v>0</v>
      </c>
      <c r="BW545" s="17">
        <v>1</v>
      </c>
      <c r="BX545">
        <v>0</v>
      </c>
      <c r="BY545">
        <v>0</v>
      </c>
      <c r="BZ545" s="17">
        <v>0</v>
      </c>
      <c r="CA545">
        <v>0</v>
      </c>
      <c r="CB545">
        <v>0</v>
      </c>
      <c r="CC545">
        <v>1</v>
      </c>
      <c r="CD545">
        <v>1</v>
      </c>
      <c r="CE545">
        <v>0</v>
      </c>
      <c r="CF545">
        <v>0</v>
      </c>
      <c r="CG545">
        <v>0</v>
      </c>
      <c r="CH545">
        <v>0</v>
      </c>
      <c r="CI545">
        <v>0</v>
      </c>
      <c r="CJ545">
        <v>0</v>
      </c>
      <c r="CK545">
        <v>1</v>
      </c>
      <c r="CL545" s="17">
        <v>1</v>
      </c>
      <c r="CM545">
        <v>0.29799999999999999</v>
      </c>
      <c r="CN545">
        <v>72</v>
      </c>
      <c r="CO545">
        <v>1</v>
      </c>
      <c r="CP545">
        <v>0</v>
      </c>
      <c r="CQ545">
        <v>25</v>
      </c>
      <c r="CR545" s="33" t="s">
        <v>85</v>
      </c>
    </row>
    <row r="546" spans="1:96" x14ac:dyDescent="0.25">
      <c r="A546">
        <v>545</v>
      </c>
      <c r="B546">
        <v>36</v>
      </c>
      <c r="C546" s="24" t="s">
        <v>316</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s="17">
        <v>0</v>
      </c>
      <c r="BT546">
        <v>0</v>
      </c>
      <c r="BU546">
        <v>0</v>
      </c>
      <c r="BV546">
        <v>0</v>
      </c>
      <c r="BW546" s="17">
        <v>1</v>
      </c>
      <c r="BX546">
        <v>0</v>
      </c>
      <c r="BY546">
        <v>0</v>
      </c>
      <c r="BZ546" s="17">
        <v>0</v>
      </c>
      <c r="CA546">
        <v>0</v>
      </c>
      <c r="CB546">
        <v>0</v>
      </c>
      <c r="CC546">
        <v>1</v>
      </c>
      <c r="CD546">
        <v>1</v>
      </c>
      <c r="CE546">
        <v>0</v>
      </c>
      <c r="CF546">
        <v>0</v>
      </c>
      <c r="CG546">
        <v>0</v>
      </c>
      <c r="CH546">
        <v>0</v>
      </c>
      <c r="CI546">
        <v>0</v>
      </c>
      <c r="CJ546">
        <v>0</v>
      </c>
      <c r="CK546">
        <v>1</v>
      </c>
      <c r="CL546" s="17">
        <v>1</v>
      </c>
      <c r="CM546">
        <v>0.29799999999999999</v>
      </c>
      <c r="CN546">
        <v>72</v>
      </c>
      <c r="CO546">
        <v>1</v>
      </c>
      <c r="CP546">
        <v>0</v>
      </c>
      <c r="CQ546">
        <v>25</v>
      </c>
      <c r="CR546" s="33" t="s">
        <v>85</v>
      </c>
    </row>
    <row r="547" spans="1:96" x14ac:dyDescent="0.25">
      <c r="A547">
        <v>546</v>
      </c>
      <c r="B547">
        <v>36</v>
      </c>
      <c r="C547" s="24" t="s">
        <v>316</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s="17">
        <v>0</v>
      </c>
      <c r="BT547">
        <v>0</v>
      </c>
      <c r="BU547">
        <v>0</v>
      </c>
      <c r="BV547">
        <v>0</v>
      </c>
      <c r="BW547" s="17">
        <v>1</v>
      </c>
      <c r="BX547">
        <v>0</v>
      </c>
      <c r="BY547">
        <v>0</v>
      </c>
      <c r="BZ547" s="17">
        <v>0</v>
      </c>
      <c r="CA547">
        <v>0</v>
      </c>
      <c r="CB547">
        <v>0</v>
      </c>
      <c r="CC547">
        <v>1</v>
      </c>
      <c r="CD547">
        <v>1</v>
      </c>
      <c r="CE547">
        <v>0</v>
      </c>
      <c r="CF547">
        <v>0</v>
      </c>
      <c r="CG547">
        <v>0</v>
      </c>
      <c r="CH547">
        <v>0</v>
      </c>
      <c r="CI547">
        <v>0</v>
      </c>
      <c r="CJ547">
        <v>0</v>
      </c>
      <c r="CK547">
        <v>1</v>
      </c>
      <c r="CL547" s="17">
        <v>1</v>
      </c>
      <c r="CM547">
        <v>0.29799999999999999</v>
      </c>
      <c r="CN547">
        <v>72</v>
      </c>
      <c r="CO547">
        <v>1</v>
      </c>
      <c r="CP547">
        <v>0</v>
      </c>
      <c r="CQ547">
        <v>25</v>
      </c>
      <c r="CR547" s="33" t="s">
        <v>85</v>
      </c>
    </row>
    <row r="548" spans="1:96" x14ac:dyDescent="0.25">
      <c r="A548">
        <v>547</v>
      </c>
      <c r="B548">
        <v>36</v>
      </c>
      <c r="C548" s="24" t="s">
        <v>316</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s="17">
        <v>0</v>
      </c>
      <c r="BT548">
        <v>0</v>
      </c>
      <c r="BU548">
        <v>0</v>
      </c>
      <c r="BV548">
        <v>0</v>
      </c>
      <c r="BW548" s="17">
        <v>1</v>
      </c>
      <c r="BX548">
        <v>0</v>
      </c>
      <c r="BY548">
        <v>0</v>
      </c>
      <c r="BZ548" s="17">
        <v>0</v>
      </c>
      <c r="CA548">
        <v>0</v>
      </c>
      <c r="CB548">
        <v>0</v>
      </c>
      <c r="CC548">
        <v>1</v>
      </c>
      <c r="CD548">
        <v>1</v>
      </c>
      <c r="CE548">
        <v>0</v>
      </c>
      <c r="CF548">
        <v>0</v>
      </c>
      <c r="CG548">
        <v>0</v>
      </c>
      <c r="CH548">
        <v>0</v>
      </c>
      <c r="CI548">
        <v>0</v>
      </c>
      <c r="CJ548">
        <v>0</v>
      </c>
      <c r="CK548">
        <v>1</v>
      </c>
      <c r="CL548" s="17">
        <v>1</v>
      </c>
      <c r="CM548">
        <v>0.29799999999999999</v>
      </c>
      <c r="CN548">
        <v>72</v>
      </c>
      <c r="CO548">
        <v>1</v>
      </c>
      <c r="CP548">
        <v>0</v>
      </c>
      <c r="CQ548">
        <v>25</v>
      </c>
      <c r="CR548" s="33" t="s">
        <v>85</v>
      </c>
    </row>
    <row r="549" spans="1:96" x14ac:dyDescent="0.25">
      <c r="A549">
        <v>548</v>
      </c>
      <c r="B549">
        <v>36</v>
      </c>
      <c r="C549" s="24" t="s">
        <v>316</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s="17">
        <v>0</v>
      </c>
      <c r="BT549">
        <v>0</v>
      </c>
      <c r="BU549">
        <v>0</v>
      </c>
      <c r="BV549">
        <v>0</v>
      </c>
      <c r="BW549" s="17">
        <v>1</v>
      </c>
      <c r="BX549">
        <v>0</v>
      </c>
      <c r="BY549">
        <v>0</v>
      </c>
      <c r="BZ549" s="17">
        <v>0</v>
      </c>
      <c r="CA549">
        <v>0</v>
      </c>
      <c r="CB549">
        <v>0</v>
      </c>
      <c r="CC549">
        <v>1</v>
      </c>
      <c r="CD549">
        <v>1</v>
      </c>
      <c r="CE549">
        <v>0</v>
      </c>
      <c r="CF549">
        <v>0</v>
      </c>
      <c r="CG549">
        <v>0</v>
      </c>
      <c r="CH549">
        <v>0</v>
      </c>
      <c r="CI549">
        <v>0</v>
      </c>
      <c r="CJ549">
        <v>0</v>
      </c>
      <c r="CK549">
        <v>1</v>
      </c>
      <c r="CL549" s="17">
        <v>1</v>
      </c>
      <c r="CM549">
        <v>0.29799999999999999</v>
      </c>
      <c r="CN549">
        <v>72</v>
      </c>
      <c r="CO549">
        <v>1</v>
      </c>
      <c r="CP549">
        <v>0</v>
      </c>
      <c r="CQ549">
        <v>25</v>
      </c>
      <c r="CR549" s="33" t="s">
        <v>85</v>
      </c>
    </row>
    <row r="550" spans="1:96"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0.60499999999999998</v>
      </c>
      <c r="AP550" s="104">
        <v>0.39500000000000002</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104">
        <v>0</v>
      </c>
      <c r="BT550" s="90">
        <v>0</v>
      </c>
      <c r="BU550" s="90">
        <v>0</v>
      </c>
      <c r="BV550" s="90">
        <v>1</v>
      </c>
      <c r="BW550" s="104">
        <v>0</v>
      </c>
      <c r="BX550" s="90">
        <v>0</v>
      </c>
      <c r="BY550" s="90">
        <v>0</v>
      </c>
      <c r="BZ550" s="104">
        <v>0</v>
      </c>
      <c r="CA550" s="90">
        <v>0</v>
      </c>
      <c r="CB550" s="90">
        <v>0</v>
      </c>
      <c r="CC550" s="90">
        <v>1</v>
      </c>
      <c r="CD550" s="90">
        <v>1</v>
      </c>
      <c r="CE550" s="90">
        <v>0</v>
      </c>
      <c r="CF550" s="90">
        <v>0</v>
      </c>
      <c r="CG550" s="90">
        <v>0</v>
      </c>
      <c r="CH550">
        <v>0</v>
      </c>
      <c r="CI550" s="90">
        <v>0</v>
      </c>
      <c r="CJ550" s="90">
        <v>0</v>
      </c>
      <c r="CK550" s="90">
        <v>0</v>
      </c>
      <c r="CL550" s="104">
        <v>1</v>
      </c>
      <c r="CM550">
        <v>3.1E-2</v>
      </c>
      <c r="CN550">
        <v>46</v>
      </c>
      <c r="CO550">
        <v>1</v>
      </c>
      <c r="CP550">
        <v>0</v>
      </c>
      <c r="CQ550">
        <v>34</v>
      </c>
      <c r="CR550" s="33" t="s">
        <v>85</v>
      </c>
    </row>
    <row r="551" spans="1:96"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0.60499999999999998</v>
      </c>
      <c r="AP551" s="17">
        <v>0.39500000000000002</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s="17">
        <v>0</v>
      </c>
      <c r="BT551">
        <v>0</v>
      </c>
      <c r="BU551">
        <v>0</v>
      </c>
      <c r="BV551">
        <v>1</v>
      </c>
      <c r="BW551" s="17">
        <v>0</v>
      </c>
      <c r="BX551">
        <v>0</v>
      </c>
      <c r="BY551">
        <v>0</v>
      </c>
      <c r="BZ551" s="17">
        <v>0</v>
      </c>
      <c r="CA551">
        <v>0</v>
      </c>
      <c r="CB551">
        <v>0</v>
      </c>
      <c r="CC551">
        <v>1</v>
      </c>
      <c r="CD551">
        <v>1</v>
      </c>
      <c r="CE551">
        <v>0</v>
      </c>
      <c r="CF551">
        <v>0</v>
      </c>
      <c r="CG551">
        <v>0</v>
      </c>
      <c r="CH551">
        <v>0</v>
      </c>
      <c r="CI551">
        <v>0</v>
      </c>
      <c r="CJ551">
        <v>0</v>
      </c>
      <c r="CK551">
        <v>0</v>
      </c>
      <c r="CL551" s="17">
        <v>1</v>
      </c>
      <c r="CM551">
        <v>3.1E-2</v>
      </c>
      <c r="CN551">
        <v>46</v>
      </c>
      <c r="CO551">
        <v>1</v>
      </c>
      <c r="CP551">
        <v>0</v>
      </c>
      <c r="CQ551">
        <v>34</v>
      </c>
      <c r="CR551" s="33" t="s">
        <v>85</v>
      </c>
    </row>
    <row r="552" spans="1:96"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0.60499999999999998</v>
      </c>
      <c r="AP552" s="17">
        <v>0.39500000000000002</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s="17">
        <v>0</v>
      </c>
      <c r="BT552">
        <v>0</v>
      </c>
      <c r="BU552">
        <v>0</v>
      </c>
      <c r="BV552">
        <v>1</v>
      </c>
      <c r="BW552" s="17">
        <v>0</v>
      </c>
      <c r="BX552">
        <v>0</v>
      </c>
      <c r="BY552">
        <v>0</v>
      </c>
      <c r="BZ552" s="17">
        <v>0</v>
      </c>
      <c r="CA552">
        <v>0</v>
      </c>
      <c r="CB552">
        <v>0</v>
      </c>
      <c r="CC552">
        <v>1</v>
      </c>
      <c r="CD552">
        <v>1</v>
      </c>
      <c r="CE552">
        <v>0</v>
      </c>
      <c r="CF552">
        <v>0</v>
      </c>
      <c r="CG552">
        <v>0</v>
      </c>
      <c r="CH552">
        <v>0</v>
      </c>
      <c r="CI552">
        <v>0</v>
      </c>
      <c r="CJ552">
        <v>0</v>
      </c>
      <c r="CK552">
        <v>0</v>
      </c>
      <c r="CL552" s="17">
        <v>1</v>
      </c>
      <c r="CM552">
        <v>3.1E-2</v>
      </c>
      <c r="CN552">
        <v>46</v>
      </c>
      <c r="CO552">
        <v>1</v>
      </c>
      <c r="CP552">
        <v>0</v>
      </c>
      <c r="CQ552">
        <v>34</v>
      </c>
      <c r="CR552" s="33" t="s">
        <v>85</v>
      </c>
    </row>
    <row r="553" spans="1:96"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0.60499999999999998</v>
      </c>
      <c r="AP553" s="17">
        <v>0.39500000000000002</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s="17">
        <v>0</v>
      </c>
      <c r="BT553">
        <v>0</v>
      </c>
      <c r="BU553">
        <v>0</v>
      </c>
      <c r="BV553">
        <v>1</v>
      </c>
      <c r="BW553" s="17">
        <v>0</v>
      </c>
      <c r="BX553">
        <v>0</v>
      </c>
      <c r="BY553">
        <v>0</v>
      </c>
      <c r="BZ553" s="17">
        <v>0</v>
      </c>
      <c r="CA553">
        <v>0</v>
      </c>
      <c r="CB553">
        <v>0</v>
      </c>
      <c r="CC553">
        <v>1</v>
      </c>
      <c r="CD553">
        <v>1</v>
      </c>
      <c r="CE553">
        <v>0</v>
      </c>
      <c r="CF553">
        <v>0</v>
      </c>
      <c r="CG553">
        <v>0</v>
      </c>
      <c r="CH553">
        <v>0</v>
      </c>
      <c r="CI553">
        <v>0</v>
      </c>
      <c r="CJ553">
        <v>0</v>
      </c>
      <c r="CK553">
        <v>0</v>
      </c>
      <c r="CL553" s="17">
        <v>1</v>
      </c>
      <c r="CM553">
        <v>3.1E-2</v>
      </c>
      <c r="CN553">
        <v>46</v>
      </c>
      <c r="CO553">
        <v>1</v>
      </c>
      <c r="CP553">
        <v>0</v>
      </c>
      <c r="CQ553">
        <v>34</v>
      </c>
      <c r="CR553" s="33" t="s">
        <v>85</v>
      </c>
    </row>
    <row r="554" spans="1:96"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0.60499999999999998</v>
      </c>
      <c r="AP554" s="17">
        <v>0.39500000000000002</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s="17">
        <v>0</v>
      </c>
      <c r="BT554">
        <v>0</v>
      </c>
      <c r="BU554">
        <v>0</v>
      </c>
      <c r="BV554">
        <v>1</v>
      </c>
      <c r="BW554" s="17">
        <v>0</v>
      </c>
      <c r="BX554">
        <v>0</v>
      </c>
      <c r="BY554">
        <v>0</v>
      </c>
      <c r="BZ554" s="17">
        <v>0</v>
      </c>
      <c r="CA554">
        <v>0</v>
      </c>
      <c r="CB554">
        <v>0</v>
      </c>
      <c r="CC554">
        <v>1</v>
      </c>
      <c r="CD554">
        <v>1</v>
      </c>
      <c r="CE554">
        <v>0</v>
      </c>
      <c r="CF554">
        <v>0</v>
      </c>
      <c r="CG554">
        <v>0</v>
      </c>
      <c r="CH554">
        <v>0</v>
      </c>
      <c r="CI554">
        <v>0</v>
      </c>
      <c r="CJ554">
        <v>0</v>
      </c>
      <c r="CK554">
        <v>0</v>
      </c>
      <c r="CL554" s="17">
        <v>1</v>
      </c>
      <c r="CM554">
        <v>3.1E-2</v>
      </c>
      <c r="CN554">
        <v>46</v>
      </c>
      <c r="CO554">
        <v>1</v>
      </c>
      <c r="CP554">
        <v>0</v>
      </c>
      <c r="CQ554">
        <v>34</v>
      </c>
      <c r="CR554" s="33" t="s">
        <v>85</v>
      </c>
    </row>
    <row r="555" spans="1:96"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0.60499999999999998</v>
      </c>
      <c r="AP555" s="17">
        <v>0.39500000000000002</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s="17">
        <v>0</v>
      </c>
      <c r="BT555">
        <v>0</v>
      </c>
      <c r="BU555">
        <v>0</v>
      </c>
      <c r="BV555">
        <v>1</v>
      </c>
      <c r="BW555" s="17">
        <v>0</v>
      </c>
      <c r="BX555">
        <v>0</v>
      </c>
      <c r="BY555">
        <v>0</v>
      </c>
      <c r="BZ555" s="17">
        <v>0</v>
      </c>
      <c r="CA555">
        <v>0</v>
      </c>
      <c r="CB555">
        <v>0</v>
      </c>
      <c r="CC555">
        <v>1</v>
      </c>
      <c r="CD555">
        <v>1</v>
      </c>
      <c r="CE555">
        <v>0</v>
      </c>
      <c r="CF555">
        <v>0</v>
      </c>
      <c r="CG555">
        <v>0</v>
      </c>
      <c r="CH555">
        <v>0</v>
      </c>
      <c r="CI555">
        <v>0</v>
      </c>
      <c r="CJ555">
        <v>0</v>
      </c>
      <c r="CK555">
        <v>0</v>
      </c>
      <c r="CL555" s="17">
        <v>1</v>
      </c>
      <c r="CM555">
        <v>3.1E-2</v>
      </c>
      <c r="CN555">
        <v>46</v>
      </c>
      <c r="CO555">
        <v>1</v>
      </c>
      <c r="CP555">
        <v>0</v>
      </c>
      <c r="CQ555">
        <v>34</v>
      </c>
      <c r="CR555" s="33" t="s">
        <v>85</v>
      </c>
    </row>
    <row r="556" spans="1:96"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0.60499999999999998</v>
      </c>
      <c r="AP556" s="17">
        <v>0.39500000000000002</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s="17">
        <v>0</v>
      </c>
      <c r="BT556">
        <v>0</v>
      </c>
      <c r="BU556">
        <v>0</v>
      </c>
      <c r="BV556">
        <v>1</v>
      </c>
      <c r="BW556" s="17">
        <v>0</v>
      </c>
      <c r="BX556">
        <v>0</v>
      </c>
      <c r="BY556">
        <v>0</v>
      </c>
      <c r="BZ556" s="17">
        <v>0</v>
      </c>
      <c r="CA556">
        <v>0</v>
      </c>
      <c r="CB556">
        <v>0</v>
      </c>
      <c r="CC556">
        <v>1</v>
      </c>
      <c r="CD556">
        <v>1</v>
      </c>
      <c r="CE556">
        <v>0</v>
      </c>
      <c r="CF556">
        <v>0</v>
      </c>
      <c r="CG556">
        <v>0</v>
      </c>
      <c r="CH556">
        <v>0</v>
      </c>
      <c r="CI556">
        <v>0</v>
      </c>
      <c r="CJ556">
        <v>0</v>
      </c>
      <c r="CK556">
        <v>0</v>
      </c>
      <c r="CL556" s="17">
        <v>1</v>
      </c>
      <c r="CM556">
        <v>3.1E-2</v>
      </c>
      <c r="CN556">
        <v>46</v>
      </c>
      <c r="CO556">
        <v>1</v>
      </c>
      <c r="CP556">
        <v>0</v>
      </c>
      <c r="CQ556">
        <v>34</v>
      </c>
      <c r="CR556" s="33" t="s">
        <v>85</v>
      </c>
    </row>
    <row r="557" spans="1:96"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0.60499999999999998</v>
      </c>
      <c r="AP557" s="17">
        <v>0.39500000000000002</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s="17">
        <v>0</v>
      </c>
      <c r="BT557">
        <v>0</v>
      </c>
      <c r="BU557">
        <v>0</v>
      </c>
      <c r="BV557">
        <v>1</v>
      </c>
      <c r="BW557" s="17">
        <v>0</v>
      </c>
      <c r="BX557">
        <v>0</v>
      </c>
      <c r="BY557">
        <v>0</v>
      </c>
      <c r="BZ557" s="17">
        <v>0</v>
      </c>
      <c r="CA557">
        <v>0</v>
      </c>
      <c r="CB557">
        <v>0</v>
      </c>
      <c r="CC557">
        <v>1</v>
      </c>
      <c r="CD557">
        <v>1</v>
      </c>
      <c r="CE557">
        <v>0</v>
      </c>
      <c r="CF557">
        <v>0</v>
      </c>
      <c r="CG557">
        <v>0</v>
      </c>
      <c r="CH557">
        <v>0</v>
      </c>
      <c r="CI557">
        <v>0</v>
      </c>
      <c r="CJ557">
        <v>0</v>
      </c>
      <c r="CK557">
        <v>0</v>
      </c>
      <c r="CL557" s="17">
        <v>1</v>
      </c>
      <c r="CM557">
        <v>3.1E-2</v>
      </c>
      <c r="CN557">
        <v>46</v>
      </c>
      <c r="CO557">
        <v>1</v>
      </c>
      <c r="CP557">
        <v>0</v>
      </c>
      <c r="CQ557">
        <v>34</v>
      </c>
      <c r="CR557" s="33" t="s">
        <v>85</v>
      </c>
    </row>
    <row r="558" spans="1:96"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0.60499999999999998</v>
      </c>
      <c r="AP558" s="17">
        <v>0.39500000000000002</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s="17">
        <v>0</v>
      </c>
      <c r="BT558">
        <v>0</v>
      </c>
      <c r="BU558">
        <v>0</v>
      </c>
      <c r="BV558">
        <v>1</v>
      </c>
      <c r="BW558" s="17">
        <v>0</v>
      </c>
      <c r="BX558">
        <v>0</v>
      </c>
      <c r="BY558">
        <v>0</v>
      </c>
      <c r="BZ558" s="17">
        <v>0</v>
      </c>
      <c r="CA558">
        <v>0</v>
      </c>
      <c r="CB558">
        <v>0</v>
      </c>
      <c r="CC558">
        <v>1</v>
      </c>
      <c r="CD558">
        <v>1</v>
      </c>
      <c r="CE558">
        <v>0</v>
      </c>
      <c r="CF558">
        <v>0</v>
      </c>
      <c r="CG558">
        <v>0</v>
      </c>
      <c r="CH558">
        <v>0</v>
      </c>
      <c r="CI558">
        <v>0</v>
      </c>
      <c r="CJ558">
        <v>0</v>
      </c>
      <c r="CK558">
        <v>0</v>
      </c>
      <c r="CL558" s="17">
        <v>1</v>
      </c>
      <c r="CM558">
        <v>3.1E-2</v>
      </c>
      <c r="CN558">
        <v>46</v>
      </c>
      <c r="CO558">
        <v>1</v>
      </c>
      <c r="CP558">
        <v>0</v>
      </c>
      <c r="CQ558">
        <v>34</v>
      </c>
      <c r="CR558" s="33" t="s">
        <v>85</v>
      </c>
    </row>
    <row r="559" spans="1:96"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s="17">
        <v>0</v>
      </c>
      <c r="BT559">
        <v>0</v>
      </c>
      <c r="BU559">
        <v>0</v>
      </c>
      <c r="BV559">
        <v>1</v>
      </c>
      <c r="BW559" s="17">
        <v>0</v>
      </c>
      <c r="BX559">
        <v>0</v>
      </c>
      <c r="BY559">
        <v>0</v>
      </c>
      <c r="BZ559" s="17">
        <v>0</v>
      </c>
      <c r="CA559">
        <v>0</v>
      </c>
      <c r="CB559">
        <v>0</v>
      </c>
      <c r="CC559">
        <v>1</v>
      </c>
      <c r="CD559">
        <v>1</v>
      </c>
      <c r="CE559">
        <v>0</v>
      </c>
      <c r="CF559">
        <v>0</v>
      </c>
      <c r="CG559">
        <v>0</v>
      </c>
      <c r="CH559">
        <v>0</v>
      </c>
      <c r="CI559">
        <v>0</v>
      </c>
      <c r="CJ559">
        <v>0</v>
      </c>
      <c r="CK559">
        <v>0</v>
      </c>
      <c r="CL559" s="17">
        <v>1</v>
      </c>
      <c r="CM559">
        <v>3.1E-2</v>
      </c>
      <c r="CN559">
        <v>46</v>
      </c>
      <c r="CO559">
        <v>1</v>
      </c>
      <c r="CP559">
        <v>0</v>
      </c>
      <c r="CQ559">
        <v>34</v>
      </c>
      <c r="CR559" s="33" t="s">
        <v>85</v>
      </c>
    </row>
    <row r="560" spans="1:96"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s="17">
        <v>0</v>
      </c>
      <c r="BT560">
        <v>0</v>
      </c>
      <c r="BU560">
        <v>0</v>
      </c>
      <c r="BV560">
        <v>1</v>
      </c>
      <c r="BW560" s="17">
        <v>0</v>
      </c>
      <c r="BX560">
        <v>0</v>
      </c>
      <c r="BY560">
        <v>0</v>
      </c>
      <c r="BZ560" s="17">
        <v>0</v>
      </c>
      <c r="CA560">
        <v>0</v>
      </c>
      <c r="CB560">
        <v>0</v>
      </c>
      <c r="CC560">
        <v>1</v>
      </c>
      <c r="CD560">
        <v>1</v>
      </c>
      <c r="CE560">
        <v>0</v>
      </c>
      <c r="CF560">
        <v>0</v>
      </c>
      <c r="CG560">
        <v>0</v>
      </c>
      <c r="CH560">
        <v>0</v>
      </c>
      <c r="CI560">
        <v>0</v>
      </c>
      <c r="CJ560">
        <v>0</v>
      </c>
      <c r="CK560">
        <v>0</v>
      </c>
      <c r="CL560" s="17">
        <v>1</v>
      </c>
      <c r="CM560">
        <v>3.1E-2</v>
      </c>
      <c r="CN560">
        <v>46</v>
      </c>
      <c r="CO560">
        <v>1</v>
      </c>
      <c r="CP560">
        <v>0</v>
      </c>
      <c r="CQ560">
        <v>34</v>
      </c>
      <c r="CR560" s="33" t="s">
        <v>85</v>
      </c>
    </row>
    <row r="561" spans="1:96"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0.60499999999999998</v>
      </c>
      <c r="AP561" s="17">
        <v>0.39500000000000002</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s="17">
        <v>0</v>
      </c>
      <c r="BT561">
        <v>0</v>
      </c>
      <c r="BU561">
        <v>0</v>
      </c>
      <c r="BV561">
        <v>1</v>
      </c>
      <c r="BW561" s="17">
        <v>0</v>
      </c>
      <c r="BX561">
        <v>0</v>
      </c>
      <c r="BY561">
        <v>0</v>
      </c>
      <c r="BZ561" s="17">
        <v>0</v>
      </c>
      <c r="CA561">
        <v>0</v>
      </c>
      <c r="CB561">
        <v>0</v>
      </c>
      <c r="CC561">
        <v>1</v>
      </c>
      <c r="CD561">
        <v>1</v>
      </c>
      <c r="CE561">
        <v>0</v>
      </c>
      <c r="CF561">
        <v>0</v>
      </c>
      <c r="CG561">
        <v>0</v>
      </c>
      <c r="CH561">
        <v>0</v>
      </c>
      <c r="CI561">
        <v>0</v>
      </c>
      <c r="CJ561">
        <v>0</v>
      </c>
      <c r="CK561">
        <v>0</v>
      </c>
      <c r="CL561" s="17">
        <v>1</v>
      </c>
      <c r="CM561">
        <v>3.1E-2</v>
      </c>
      <c r="CN561">
        <v>46</v>
      </c>
      <c r="CO561">
        <v>1</v>
      </c>
      <c r="CP561">
        <v>0</v>
      </c>
      <c r="CQ561">
        <v>34</v>
      </c>
      <c r="CR561" s="33" t="s">
        <v>85</v>
      </c>
    </row>
    <row r="562" spans="1:96"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0.60499999999999998</v>
      </c>
      <c r="AP562" s="17">
        <v>0.39500000000000002</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s="17">
        <v>0</v>
      </c>
      <c r="BT562">
        <v>0</v>
      </c>
      <c r="BU562">
        <v>0</v>
      </c>
      <c r="BV562">
        <v>1</v>
      </c>
      <c r="BW562" s="17">
        <v>0</v>
      </c>
      <c r="BX562">
        <v>0</v>
      </c>
      <c r="BY562">
        <v>0</v>
      </c>
      <c r="BZ562" s="17">
        <v>0</v>
      </c>
      <c r="CA562">
        <v>0</v>
      </c>
      <c r="CB562">
        <v>0</v>
      </c>
      <c r="CC562">
        <v>1</v>
      </c>
      <c r="CD562">
        <v>1</v>
      </c>
      <c r="CE562">
        <v>0</v>
      </c>
      <c r="CF562">
        <v>0</v>
      </c>
      <c r="CG562">
        <v>0</v>
      </c>
      <c r="CH562">
        <v>0</v>
      </c>
      <c r="CI562">
        <v>0</v>
      </c>
      <c r="CJ562">
        <v>0</v>
      </c>
      <c r="CK562">
        <v>0</v>
      </c>
      <c r="CL562" s="17">
        <v>1</v>
      </c>
      <c r="CM562">
        <v>3.1E-2</v>
      </c>
      <c r="CN562">
        <v>46</v>
      </c>
      <c r="CO562">
        <v>1</v>
      </c>
      <c r="CP562">
        <v>0</v>
      </c>
      <c r="CQ562">
        <v>34</v>
      </c>
      <c r="CR562" s="33" t="s">
        <v>85</v>
      </c>
    </row>
    <row r="563" spans="1:96"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0.60499999999999998</v>
      </c>
      <c r="AP563" s="17">
        <v>0.39500000000000002</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s="17">
        <v>0</v>
      </c>
      <c r="BT563">
        <v>0</v>
      </c>
      <c r="BU563">
        <v>0</v>
      </c>
      <c r="BV563">
        <v>1</v>
      </c>
      <c r="BW563" s="17">
        <v>0</v>
      </c>
      <c r="BX563">
        <v>0</v>
      </c>
      <c r="BY563">
        <v>0</v>
      </c>
      <c r="BZ563" s="17">
        <v>0</v>
      </c>
      <c r="CA563">
        <v>0</v>
      </c>
      <c r="CB563">
        <v>0</v>
      </c>
      <c r="CC563">
        <v>1</v>
      </c>
      <c r="CD563">
        <v>1</v>
      </c>
      <c r="CE563">
        <v>0</v>
      </c>
      <c r="CF563">
        <v>0</v>
      </c>
      <c r="CG563">
        <v>0</v>
      </c>
      <c r="CH563">
        <v>0</v>
      </c>
      <c r="CI563">
        <v>0</v>
      </c>
      <c r="CJ563">
        <v>0</v>
      </c>
      <c r="CK563">
        <v>0</v>
      </c>
      <c r="CL563" s="17">
        <v>1</v>
      </c>
      <c r="CM563">
        <v>3.1E-2</v>
      </c>
      <c r="CN563">
        <v>46</v>
      </c>
      <c r="CO563">
        <v>1</v>
      </c>
      <c r="CP563">
        <v>0</v>
      </c>
      <c r="CQ563">
        <v>34</v>
      </c>
      <c r="CR563" s="33" t="s">
        <v>85</v>
      </c>
    </row>
    <row r="564" spans="1:96"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0.60499999999999998</v>
      </c>
      <c r="AP564" s="150">
        <v>0.39500000000000002</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50">
        <v>0</v>
      </c>
      <c r="BT564" s="136">
        <v>0</v>
      </c>
      <c r="BU564" s="136">
        <v>0</v>
      </c>
      <c r="BV564" s="136">
        <v>1</v>
      </c>
      <c r="BW564" s="150">
        <v>0</v>
      </c>
      <c r="BX564" s="136">
        <v>0</v>
      </c>
      <c r="BY564" s="136">
        <v>0</v>
      </c>
      <c r="BZ564" s="150">
        <v>0</v>
      </c>
      <c r="CA564" s="136">
        <v>0</v>
      </c>
      <c r="CB564" s="136">
        <v>0</v>
      </c>
      <c r="CC564" s="136">
        <v>1</v>
      </c>
      <c r="CD564" s="136">
        <v>1</v>
      </c>
      <c r="CE564" s="136">
        <v>0</v>
      </c>
      <c r="CF564" s="136">
        <v>0</v>
      </c>
      <c r="CG564" s="136">
        <v>0</v>
      </c>
      <c r="CH564">
        <v>0</v>
      </c>
      <c r="CI564" s="136">
        <v>0</v>
      </c>
      <c r="CJ564" s="136">
        <v>0</v>
      </c>
      <c r="CK564" s="136">
        <v>0</v>
      </c>
      <c r="CL564" s="150">
        <v>1</v>
      </c>
      <c r="CM564">
        <v>3.1E-2</v>
      </c>
      <c r="CN564">
        <v>46</v>
      </c>
      <c r="CO564">
        <v>1</v>
      </c>
      <c r="CP564" s="136">
        <v>0</v>
      </c>
      <c r="CQ564" s="136">
        <v>34</v>
      </c>
      <c r="CR564" s="33" t="s">
        <v>85</v>
      </c>
    </row>
    <row r="565" spans="1:96" x14ac:dyDescent="0.25">
      <c r="A565">
        <v>564</v>
      </c>
      <c r="B565">
        <v>38</v>
      </c>
      <c r="C565" s="24" t="s">
        <v>318</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319</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s="17">
        <v>0</v>
      </c>
      <c r="BT565">
        <v>0</v>
      </c>
      <c r="BU565">
        <v>0</v>
      </c>
      <c r="BV565">
        <v>1</v>
      </c>
      <c r="BW565" s="17">
        <v>0</v>
      </c>
      <c r="BX565">
        <v>0</v>
      </c>
      <c r="BY565">
        <v>0</v>
      </c>
      <c r="BZ565" s="17">
        <v>0</v>
      </c>
      <c r="CA565">
        <v>1</v>
      </c>
      <c r="CB565">
        <v>1</v>
      </c>
      <c r="CC565">
        <v>0</v>
      </c>
      <c r="CD565">
        <v>0</v>
      </c>
      <c r="CE565">
        <v>0</v>
      </c>
      <c r="CF565">
        <v>0</v>
      </c>
      <c r="CG565">
        <v>0</v>
      </c>
      <c r="CH565">
        <v>1</v>
      </c>
      <c r="CI565">
        <v>0</v>
      </c>
      <c r="CJ565">
        <v>0</v>
      </c>
      <c r="CK565">
        <v>0</v>
      </c>
      <c r="CL565" s="17">
        <v>1</v>
      </c>
      <c r="CM565">
        <v>0</v>
      </c>
      <c r="CN565">
        <v>43</v>
      </c>
      <c r="CO565">
        <v>0</v>
      </c>
      <c r="CP565">
        <v>1</v>
      </c>
      <c r="CQ565">
        <v>23</v>
      </c>
      <c r="CR565" s="33" t="s">
        <v>85</v>
      </c>
    </row>
    <row r="566" spans="1:96" x14ac:dyDescent="0.25">
      <c r="A566">
        <v>565</v>
      </c>
      <c r="B566">
        <v>38</v>
      </c>
      <c r="C566" s="24" t="s">
        <v>318</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319</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s="17">
        <v>0</v>
      </c>
      <c r="BT566">
        <v>0</v>
      </c>
      <c r="BU566">
        <v>0</v>
      </c>
      <c r="BV566">
        <v>1</v>
      </c>
      <c r="BW566" s="17">
        <v>0</v>
      </c>
      <c r="BX566">
        <v>0</v>
      </c>
      <c r="BY566">
        <v>0</v>
      </c>
      <c r="BZ566" s="17">
        <v>0</v>
      </c>
      <c r="CA566">
        <v>1</v>
      </c>
      <c r="CB566">
        <v>1</v>
      </c>
      <c r="CC566">
        <v>0</v>
      </c>
      <c r="CD566">
        <v>0</v>
      </c>
      <c r="CE566">
        <v>0</v>
      </c>
      <c r="CF566">
        <v>0</v>
      </c>
      <c r="CG566">
        <v>0</v>
      </c>
      <c r="CH566">
        <v>1</v>
      </c>
      <c r="CI566">
        <v>0</v>
      </c>
      <c r="CJ566">
        <v>0</v>
      </c>
      <c r="CK566">
        <v>0</v>
      </c>
      <c r="CL566" s="17">
        <v>1</v>
      </c>
      <c r="CM566">
        <v>0</v>
      </c>
      <c r="CN566">
        <v>43</v>
      </c>
      <c r="CO566">
        <v>0</v>
      </c>
      <c r="CP566">
        <v>1</v>
      </c>
      <c r="CQ566">
        <v>23</v>
      </c>
      <c r="CR566" s="33" t="s">
        <v>85</v>
      </c>
    </row>
    <row r="567" spans="1:96" x14ac:dyDescent="0.25">
      <c r="A567">
        <v>566</v>
      </c>
      <c r="B567">
        <v>38</v>
      </c>
      <c r="C567" s="24" t="s">
        <v>318</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319</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1</v>
      </c>
      <c r="BR567">
        <v>0</v>
      </c>
      <c r="BS567" s="17">
        <v>0</v>
      </c>
      <c r="BT567">
        <v>0</v>
      </c>
      <c r="BU567">
        <v>0</v>
      </c>
      <c r="BV567">
        <v>1</v>
      </c>
      <c r="BW567" s="17">
        <v>0</v>
      </c>
      <c r="BX567">
        <v>0</v>
      </c>
      <c r="BY567">
        <v>0</v>
      </c>
      <c r="BZ567" s="17">
        <v>0</v>
      </c>
      <c r="CA567">
        <v>1</v>
      </c>
      <c r="CB567">
        <v>1</v>
      </c>
      <c r="CC567">
        <v>0</v>
      </c>
      <c r="CD567">
        <v>0</v>
      </c>
      <c r="CE567">
        <v>0</v>
      </c>
      <c r="CF567">
        <v>0</v>
      </c>
      <c r="CG567">
        <v>0</v>
      </c>
      <c r="CH567">
        <v>1</v>
      </c>
      <c r="CI567">
        <v>0</v>
      </c>
      <c r="CJ567">
        <v>0</v>
      </c>
      <c r="CK567">
        <v>0</v>
      </c>
      <c r="CL567" s="17">
        <v>1</v>
      </c>
      <c r="CM567">
        <v>0</v>
      </c>
      <c r="CN567">
        <v>43</v>
      </c>
      <c r="CO567">
        <v>0</v>
      </c>
      <c r="CP567">
        <v>1</v>
      </c>
      <c r="CQ567">
        <v>23</v>
      </c>
      <c r="CR567" s="33" t="s">
        <v>85</v>
      </c>
    </row>
    <row r="568" spans="1:96" x14ac:dyDescent="0.25">
      <c r="A568">
        <v>567</v>
      </c>
      <c r="B568">
        <v>38</v>
      </c>
      <c r="C568" s="24" t="s">
        <v>318</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319</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1</v>
      </c>
      <c r="BR568">
        <v>0</v>
      </c>
      <c r="BS568" s="17">
        <v>0</v>
      </c>
      <c r="BT568">
        <v>0</v>
      </c>
      <c r="BU568">
        <v>0</v>
      </c>
      <c r="BV568">
        <v>1</v>
      </c>
      <c r="BW568" s="17">
        <v>0</v>
      </c>
      <c r="BX568">
        <v>0</v>
      </c>
      <c r="BY568">
        <v>0</v>
      </c>
      <c r="BZ568" s="17">
        <v>0</v>
      </c>
      <c r="CA568">
        <v>1</v>
      </c>
      <c r="CB568">
        <v>1</v>
      </c>
      <c r="CC568">
        <v>0</v>
      </c>
      <c r="CD568">
        <v>0</v>
      </c>
      <c r="CE568">
        <v>0</v>
      </c>
      <c r="CF568">
        <v>0</v>
      </c>
      <c r="CG568">
        <v>0</v>
      </c>
      <c r="CH568">
        <v>1</v>
      </c>
      <c r="CI568">
        <v>0</v>
      </c>
      <c r="CJ568">
        <v>0</v>
      </c>
      <c r="CK568">
        <v>0</v>
      </c>
      <c r="CL568" s="17">
        <v>1</v>
      </c>
      <c r="CM568">
        <v>0</v>
      </c>
      <c r="CN568">
        <v>43</v>
      </c>
      <c r="CO568">
        <v>0</v>
      </c>
      <c r="CP568">
        <v>1</v>
      </c>
      <c r="CQ568">
        <v>23</v>
      </c>
      <c r="CR568" s="33" t="s">
        <v>85</v>
      </c>
    </row>
    <row r="569" spans="1:96" x14ac:dyDescent="0.25">
      <c r="A569">
        <v>568</v>
      </c>
      <c r="B569">
        <v>38</v>
      </c>
      <c r="C569" s="24" t="s">
        <v>318</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319</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s="17">
        <v>0</v>
      </c>
      <c r="BT569">
        <v>0</v>
      </c>
      <c r="BU569">
        <v>0</v>
      </c>
      <c r="BV569">
        <v>1</v>
      </c>
      <c r="BW569" s="17">
        <v>0</v>
      </c>
      <c r="BX569">
        <v>0</v>
      </c>
      <c r="BY569">
        <v>0</v>
      </c>
      <c r="BZ569" s="17">
        <v>1</v>
      </c>
      <c r="CA569">
        <v>1</v>
      </c>
      <c r="CB569">
        <v>1</v>
      </c>
      <c r="CC569">
        <v>0</v>
      </c>
      <c r="CD569">
        <v>0</v>
      </c>
      <c r="CE569">
        <v>0</v>
      </c>
      <c r="CF569">
        <v>0</v>
      </c>
      <c r="CG569">
        <v>0</v>
      </c>
      <c r="CH569">
        <v>1</v>
      </c>
      <c r="CI569">
        <v>0</v>
      </c>
      <c r="CJ569">
        <v>0</v>
      </c>
      <c r="CK569">
        <v>0</v>
      </c>
      <c r="CL569" s="17">
        <v>1</v>
      </c>
      <c r="CM569">
        <v>0</v>
      </c>
      <c r="CN569">
        <v>43</v>
      </c>
      <c r="CO569">
        <v>0</v>
      </c>
      <c r="CP569">
        <v>1</v>
      </c>
      <c r="CQ569">
        <v>23</v>
      </c>
      <c r="CR569" s="33" t="s">
        <v>85</v>
      </c>
    </row>
    <row r="570" spans="1:96" x14ac:dyDescent="0.25">
      <c r="A570">
        <v>569</v>
      </c>
      <c r="B570">
        <v>38</v>
      </c>
      <c r="C570" s="24" t="s">
        <v>318</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319</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s="17">
        <v>0</v>
      </c>
      <c r="BT570">
        <v>0</v>
      </c>
      <c r="BU570">
        <v>0</v>
      </c>
      <c r="BV570">
        <v>1</v>
      </c>
      <c r="BW570" s="17">
        <v>0</v>
      </c>
      <c r="BX570">
        <v>0</v>
      </c>
      <c r="BY570">
        <v>0</v>
      </c>
      <c r="BZ570" s="17">
        <v>1</v>
      </c>
      <c r="CA570">
        <v>1</v>
      </c>
      <c r="CB570">
        <v>1</v>
      </c>
      <c r="CC570">
        <v>0</v>
      </c>
      <c r="CD570">
        <v>0</v>
      </c>
      <c r="CE570">
        <v>0</v>
      </c>
      <c r="CF570">
        <v>0</v>
      </c>
      <c r="CG570">
        <v>0</v>
      </c>
      <c r="CH570">
        <v>1</v>
      </c>
      <c r="CI570">
        <v>0</v>
      </c>
      <c r="CJ570">
        <v>0</v>
      </c>
      <c r="CK570">
        <v>0</v>
      </c>
      <c r="CL570" s="17">
        <v>1</v>
      </c>
      <c r="CM570">
        <v>0</v>
      </c>
      <c r="CN570">
        <v>43</v>
      </c>
      <c r="CO570">
        <v>0</v>
      </c>
      <c r="CP570">
        <v>1</v>
      </c>
      <c r="CQ570">
        <v>23</v>
      </c>
      <c r="CR570" s="33" t="s">
        <v>85</v>
      </c>
    </row>
    <row r="571" spans="1:96" x14ac:dyDescent="0.25">
      <c r="A571">
        <v>570</v>
      </c>
      <c r="B571">
        <v>38</v>
      </c>
      <c r="C571" s="24" t="s">
        <v>318</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319</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s="17">
        <v>0</v>
      </c>
      <c r="BT571">
        <v>0</v>
      </c>
      <c r="BU571">
        <v>0</v>
      </c>
      <c r="BV571">
        <v>1</v>
      </c>
      <c r="BW571" s="17">
        <v>0</v>
      </c>
      <c r="BX571">
        <v>0</v>
      </c>
      <c r="BY571">
        <v>0</v>
      </c>
      <c r="BZ571" s="17">
        <v>1</v>
      </c>
      <c r="CA571">
        <v>1</v>
      </c>
      <c r="CB571">
        <v>1</v>
      </c>
      <c r="CC571">
        <v>0</v>
      </c>
      <c r="CD571">
        <v>0</v>
      </c>
      <c r="CE571">
        <v>0</v>
      </c>
      <c r="CF571">
        <v>0</v>
      </c>
      <c r="CG571">
        <v>0</v>
      </c>
      <c r="CH571">
        <v>1</v>
      </c>
      <c r="CI571">
        <v>0</v>
      </c>
      <c r="CJ571">
        <v>0</v>
      </c>
      <c r="CK571">
        <v>0</v>
      </c>
      <c r="CL571" s="17">
        <v>1</v>
      </c>
      <c r="CM571">
        <v>0</v>
      </c>
      <c r="CN571">
        <v>43</v>
      </c>
      <c r="CO571">
        <v>0</v>
      </c>
      <c r="CP571">
        <v>1</v>
      </c>
      <c r="CQ571">
        <v>23</v>
      </c>
      <c r="CR571" s="33" t="s">
        <v>85</v>
      </c>
    </row>
    <row r="572" spans="1:96" x14ac:dyDescent="0.25">
      <c r="A572">
        <v>571</v>
      </c>
      <c r="B572">
        <v>38</v>
      </c>
      <c r="C572" s="24" t="s">
        <v>318</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319</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s="17">
        <v>0</v>
      </c>
      <c r="BT572">
        <v>0</v>
      </c>
      <c r="BU572">
        <v>0</v>
      </c>
      <c r="BV572">
        <v>1</v>
      </c>
      <c r="BW572" s="17">
        <v>0</v>
      </c>
      <c r="BX572">
        <v>0</v>
      </c>
      <c r="BY572">
        <v>0</v>
      </c>
      <c r="BZ572" s="17">
        <v>1</v>
      </c>
      <c r="CA572">
        <v>1</v>
      </c>
      <c r="CB572">
        <v>1</v>
      </c>
      <c r="CC572">
        <v>0</v>
      </c>
      <c r="CD572">
        <v>0</v>
      </c>
      <c r="CE572">
        <v>0</v>
      </c>
      <c r="CF572">
        <v>0</v>
      </c>
      <c r="CG572">
        <v>0</v>
      </c>
      <c r="CH572">
        <v>1</v>
      </c>
      <c r="CI572">
        <v>0</v>
      </c>
      <c r="CJ572">
        <v>0</v>
      </c>
      <c r="CK572">
        <v>0</v>
      </c>
      <c r="CL572" s="17">
        <v>1</v>
      </c>
      <c r="CM572">
        <v>0</v>
      </c>
      <c r="CN572">
        <v>43</v>
      </c>
      <c r="CO572">
        <v>0</v>
      </c>
      <c r="CP572">
        <v>1</v>
      </c>
      <c r="CQ572">
        <v>23</v>
      </c>
      <c r="CR572" s="33" t="s">
        <v>85</v>
      </c>
    </row>
    <row r="573" spans="1:96" x14ac:dyDescent="0.25">
      <c r="A573">
        <v>572</v>
      </c>
      <c r="B573">
        <v>38</v>
      </c>
      <c r="C573" s="24" t="s">
        <v>318</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319</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1</v>
      </c>
      <c r="BR573">
        <v>0</v>
      </c>
      <c r="BS573" s="17">
        <v>0</v>
      </c>
      <c r="BT573">
        <v>0</v>
      </c>
      <c r="BU573">
        <v>1</v>
      </c>
      <c r="BV573">
        <v>0</v>
      </c>
      <c r="BW573" s="17">
        <v>0</v>
      </c>
      <c r="BX573">
        <v>0</v>
      </c>
      <c r="BY573">
        <v>0</v>
      </c>
      <c r="BZ573" s="17">
        <v>1</v>
      </c>
      <c r="CA573">
        <v>1</v>
      </c>
      <c r="CB573">
        <v>1</v>
      </c>
      <c r="CC573">
        <v>0</v>
      </c>
      <c r="CD573">
        <v>0</v>
      </c>
      <c r="CE573">
        <v>0</v>
      </c>
      <c r="CF573">
        <v>0</v>
      </c>
      <c r="CG573">
        <v>0</v>
      </c>
      <c r="CH573">
        <v>1</v>
      </c>
      <c r="CI573">
        <v>0</v>
      </c>
      <c r="CJ573">
        <v>0</v>
      </c>
      <c r="CK573">
        <v>0</v>
      </c>
      <c r="CL573" s="17">
        <v>1</v>
      </c>
      <c r="CM573">
        <v>0</v>
      </c>
      <c r="CN573">
        <v>43</v>
      </c>
      <c r="CO573">
        <v>0</v>
      </c>
      <c r="CP573">
        <v>1</v>
      </c>
      <c r="CQ573">
        <v>23</v>
      </c>
      <c r="CR573" s="33" t="s">
        <v>85</v>
      </c>
    </row>
    <row r="574" spans="1:96" x14ac:dyDescent="0.25">
      <c r="A574">
        <v>573</v>
      </c>
      <c r="B574">
        <v>38</v>
      </c>
      <c r="C574" s="24" t="s">
        <v>318</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319</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1</v>
      </c>
      <c r="BR574">
        <v>0</v>
      </c>
      <c r="BS574" s="17">
        <v>0</v>
      </c>
      <c r="BT574">
        <v>0</v>
      </c>
      <c r="BU574">
        <v>1</v>
      </c>
      <c r="BV574">
        <v>0</v>
      </c>
      <c r="BW574" s="17">
        <v>0</v>
      </c>
      <c r="BX574">
        <v>0</v>
      </c>
      <c r="BY574">
        <v>0</v>
      </c>
      <c r="BZ574" s="17">
        <v>1</v>
      </c>
      <c r="CA574">
        <v>1</v>
      </c>
      <c r="CB574">
        <v>1</v>
      </c>
      <c r="CC574">
        <v>0</v>
      </c>
      <c r="CD574">
        <v>0</v>
      </c>
      <c r="CE574">
        <v>0</v>
      </c>
      <c r="CF574">
        <v>0</v>
      </c>
      <c r="CG574">
        <v>0</v>
      </c>
      <c r="CH574">
        <v>1</v>
      </c>
      <c r="CI574">
        <v>0</v>
      </c>
      <c r="CJ574">
        <v>0</v>
      </c>
      <c r="CK574">
        <v>0</v>
      </c>
      <c r="CL574" s="17">
        <v>1</v>
      </c>
      <c r="CM574">
        <v>0</v>
      </c>
      <c r="CN574">
        <v>43</v>
      </c>
      <c r="CO574">
        <v>0</v>
      </c>
      <c r="CP574">
        <v>1</v>
      </c>
      <c r="CQ574">
        <v>23</v>
      </c>
      <c r="CR574" s="33" t="s">
        <v>85</v>
      </c>
    </row>
    <row r="575" spans="1:96" x14ac:dyDescent="0.25">
      <c r="A575">
        <v>574</v>
      </c>
      <c r="B575">
        <v>38</v>
      </c>
      <c r="C575" s="24" t="s">
        <v>318</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319</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1</v>
      </c>
      <c r="BR575">
        <v>0</v>
      </c>
      <c r="BS575" s="17">
        <v>0</v>
      </c>
      <c r="BT575">
        <v>0</v>
      </c>
      <c r="BU575">
        <v>1</v>
      </c>
      <c r="BV575">
        <v>0</v>
      </c>
      <c r="BW575" s="17">
        <v>0</v>
      </c>
      <c r="BX575">
        <v>0</v>
      </c>
      <c r="BY575">
        <v>0</v>
      </c>
      <c r="BZ575" s="17">
        <v>1</v>
      </c>
      <c r="CA575">
        <v>1</v>
      </c>
      <c r="CB575">
        <v>1</v>
      </c>
      <c r="CC575">
        <v>0</v>
      </c>
      <c r="CD575">
        <v>0</v>
      </c>
      <c r="CE575">
        <v>0</v>
      </c>
      <c r="CF575">
        <v>0</v>
      </c>
      <c r="CG575">
        <v>0</v>
      </c>
      <c r="CH575">
        <v>1</v>
      </c>
      <c r="CI575">
        <v>0</v>
      </c>
      <c r="CJ575">
        <v>0</v>
      </c>
      <c r="CK575">
        <v>0</v>
      </c>
      <c r="CL575" s="17">
        <v>1</v>
      </c>
      <c r="CM575">
        <v>0</v>
      </c>
      <c r="CN575">
        <v>43</v>
      </c>
      <c r="CO575">
        <v>0</v>
      </c>
      <c r="CP575">
        <v>1</v>
      </c>
      <c r="CQ575">
        <v>23</v>
      </c>
      <c r="CR575" s="33" t="s">
        <v>85</v>
      </c>
    </row>
    <row r="576" spans="1:96" x14ac:dyDescent="0.25">
      <c r="A576">
        <v>575</v>
      </c>
      <c r="B576">
        <v>38</v>
      </c>
      <c r="C576" s="24" t="s">
        <v>318</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319</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1</v>
      </c>
      <c r="BR576">
        <v>0</v>
      </c>
      <c r="BS576" s="17">
        <v>0</v>
      </c>
      <c r="BT576">
        <v>0</v>
      </c>
      <c r="BU576">
        <v>1</v>
      </c>
      <c r="BV576">
        <v>0</v>
      </c>
      <c r="BW576" s="17">
        <v>0</v>
      </c>
      <c r="BX576">
        <v>0</v>
      </c>
      <c r="BY576">
        <v>0</v>
      </c>
      <c r="BZ576" s="17">
        <v>1</v>
      </c>
      <c r="CA576">
        <v>1</v>
      </c>
      <c r="CB576">
        <v>1</v>
      </c>
      <c r="CC576">
        <v>0</v>
      </c>
      <c r="CD576">
        <v>0</v>
      </c>
      <c r="CE576">
        <v>0</v>
      </c>
      <c r="CF576">
        <v>0</v>
      </c>
      <c r="CG576">
        <v>0</v>
      </c>
      <c r="CH576">
        <v>1</v>
      </c>
      <c r="CI576">
        <v>0</v>
      </c>
      <c r="CJ576">
        <v>0</v>
      </c>
      <c r="CK576">
        <v>0</v>
      </c>
      <c r="CL576" s="17">
        <v>1</v>
      </c>
      <c r="CM576">
        <v>0</v>
      </c>
      <c r="CN576">
        <v>43</v>
      </c>
      <c r="CO576">
        <v>0</v>
      </c>
      <c r="CP576">
        <v>1</v>
      </c>
      <c r="CQ576">
        <v>23</v>
      </c>
      <c r="CR576" s="33" t="s">
        <v>85</v>
      </c>
    </row>
    <row r="577" spans="1:96" x14ac:dyDescent="0.25">
      <c r="A577">
        <v>576</v>
      </c>
      <c r="B577">
        <v>38</v>
      </c>
      <c r="C577" s="24" t="s">
        <v>318</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319</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s="17">
        <v>0</v>
      </c>
      <c r="BT577">
        <v>1</v>
      </c>
      <c r="BU577">
        <v>0</v>
      </c>
      <c r="BV577">
        <v>0</v>
      </c>
      <c r="BW577" s="17">
        <v>0</v>
      </c>
      <c r="BX577">
        <v>0</v>
      </c>
      <c r="BY577">
        <v>0</v>
      </c>
      <c r="BZ577" s="17">
        <v>0</v>
      </c>
      <c r="CA577">
        <v>1</v>
      </c>
      <c r="CB577">
        <v>1</v>
      </c>
      <c r="CC577">
        <v>0</v>
      </c>
      <c r="CD577">
        <v>0</v>
      </c>
      <c r="CE577">
        <v>0</v>
      </c>
      <c r="CF577">
        <v>0</v>
      </c>
      <c r="CG577">
        <v>0</v>
      </c>
      <c r="CH577">
        <v>0</v>
      </c>
      <c r="CI577">
        <v>0</v>
      </c>
      <c r="CJ577">
        <v>0</v>
      </c>
      <c r="CK577">
        <v>0</v>
      </c>
      <c r="CL577" s="17">
        <v>0</v>
      </c>
      <c r="CM577">
        <v>0</v>
      </c>
      <c r="CN577">
        <v>43</v>
      </c>
      <c r="CO577">
        <v>0</v>
      </c>
      <c r="CP577">
        <v>1</v>
      </c>
      <c r="CQ577">
        <v>23</v>
      </c>
      <c r="CR577" s="33" t="s">
        <v>85</v>
      </c>
    </row>
    <row r="578" spans="1:96" x14ac:dyDescent="0.25">
      <c r="A578">
        <v>577</v>
      </c>
      <c r="B578">
        <v>38</v>
      </c>
      <c r="C578" s="24" t="s">
        <v>318</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319</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s="17">
        <v>0</v>
      </c>
      <c r="BT578">
        <v>1</v>
      </c>
      <c r="BU578">
        <v>0</v>
      </c>
      <c r="BV578">
        <v>0</v>
      </c>
      <c r="BW578" s="17">
        <v>0</v>
      </c>
      <c r="BX578">
        <v>0</v>
      </c>
      <c r="BY578">
        <v>0</v>
      </c>
      <c r="BZ578" s="17">
        <v>0</v>
      </c>
      <c r="CA578">
        <v>1</v>
      </c>
      <c r="CB578">
        <v>1</v>
      </c>
      <c r="CC578">
        <v>0</v>
      </c>
      <c r="CD578">
        <v>0</v>
      </c>
      <c r="CE578">
        <v>0</v>
      </c>
      <c r="CF578">
        <v>0</v>
      </c>
      <c r="CG578">
        <v>0</v>
      </c>
      <c r="CH578">
        <v>0</v>
      </c>
      <c r="CI578">
        <v>0</v>
      </c>
      <c r="CJ578">
        <v>0</v>
      </c>
      <c r="CK578">
        <v>0</v>
      </c>
      <c r="CL578" s="17">
        <v>0</v>
      </c>
      <c r="CM578">
        <v>0</v>
      </c>
      <c r="CN578">
        <v>43</v>
      </c>
      <c r="CO578">
        <v>0</v>
      </c>
      <c r="CP578">
        <v>1</v>
      </c>
      <c r="CQ578">
        <v>23</v>
      </c>
      <c r="CR578" s="33" t="s">
        <v>85</v>
      </c>
    </row>
    <row r="579" spans="1:96" x14ac:dyDescent="0.25">
      <c r="A579">
        <v>578</v>
      </c>
      <c r="B579">
        <v>38</v>
      </c>
      <c r="C579" s="24" t="s">
        <v>318</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319</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s="17">
        <v>0</v>
      </c>
      <c r="BT579">
        <v>1</v>
      </c>
      <c r="BU579">
        <v>0</v>
      </c>
      <c r="BV579">
        <v>0</v>
      </c>
      <c r="BW579" s="17">
        <v>0</v>
      </c>
      <c r="BX579">
        <v>0</v>
      </c>
      <c r="BY579">
        <v>0</v>
      </c>
      <c r="BZ579" s="17">
        <v>0</v>
      </c>
      <c r="CA579">
        <v>1</v>
      </c>
      <c r="CB579">
        <v>1</v>
      </c>
      <c r="CC579">
        <v>0</v>
      </c>
      <c r="CD579">
        <v>0</v>
      </c>
      <c r="CE579">
        <v>0</v>
      </c>
      <c r="CF579">
        <v>0</v>
      </c>
      <c r="CG579">
        <v>0</v>
      </c>
      <c r="CH579">
        <v>0</v>
      </c>
      <c r="CI579">
        <v>0</v>
      </c>
      <c r="CJ579">
        <v>0</v>
      </c>
      <c r="CK579">
        <v>0</v>
      </c>
      <c r="CL579" s="17">
        <v>0</v>
      </c>
      <c r="CM579">
        <v>0</v>
      </c>
      <c r="CN579">
        <v>43</v>
      </c>
      <c r="CO579">
        <v>0</v>
      </c>
      <c r="CP579">
        <v>1</v>
      </c>
      <c r="CQ579">
        <v>23</v>
      </c>
      <c r="CR579" s="33" t="s">
        <v>85</v>
      </c>
    </row>
    <row r="580" spans="1:96" x14ac:dyDescent="0.25">
      <c r="A580">
        <v>579</v>
      </c>
      <c r="B580">
        <v>38</v>
      </c>
      <c r="C580" s="24" t="s">
        <v>318</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319</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s="17">
        <v>0</v>
      </c>
      <c r="BT580">
        <v>1</v>
      </c>
      <c r="BU580">
        <v>0</v>
      </c>
      <c r="BV580">
        <v>0</v>
      </c>
      <c r="BW580" s="17">
        <v>0</v>
      </c>
      <c r="BX580">
        <v>0</v>
      </c>
      <c r="BY580">
        <v>0</v>
      </c>
      <c r="BZ580" s="17">
        <v>0</v>
      </c>
      <c r="CA580">
        <v>1</v>
      </c>
      <c r="CB580">
        <v>1</v>
      </c>
      <c r="CC580">
        <v>0</v>
      </c>
      <c r="CD580">
        <v>0</v>
      </c>
      <c r="CE580">
        <v>0</v>
      </c>
      <c r="CF580">
        <v>0</v>
      </c>
      <c r="CG580">
        <v>0</v>
      </c>
      <c r="CH580">
        <v>0</v>
      </c>
      <c r="CI580">
        <v>0</v>
      </c>
      <c r="CJ580">
        <v>0</v>
      </c>
      <c r="CK580">
        <v>0</v>
      </c>
      <c r="CL580" s="17">
        <v>0</v>
      </c>
      <c r="CM580">
        <v>0</v>
      </c>
      <c r="CN580">
        <v>43</v>
      </c>
      <c r="CO580">
        <v>0</v>
      </c>
      <c r="CP580">
        <v>1</v>
      </c>
      <c r="CQ580">
        <v>23</v>
      </c>
      <c r="CR580" s="33" t="s">
        <v>85</v>
      </c>
    </row>
    <row r="581" spans="1:96" x14ac:dyDescent="0.25">
      <c r="A581">
        <v>580</v>
      </c>
      <c r="B581">
        <v>38</v>
      </c>
      <c r="C581" s="24" t="s">
        <v>318</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319</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s="17">
        <v>0</v>
      </c>
      <c r="BT581">
        <v>1</v>
      </c>
      <c r="BU581">
        <v>0</v>
      </c>
      <c r="BV581">
        <v>0</v>
      </c>
      <c r="BW581" s="17">
        <v>0</v>
      </c>
      <c r="BX581">
        <v>0</v>
      </c>
      <c r="BY581">
        <v>0</v>
      </c>
      <c r="BZ581" s="17">
        <v>0</v>
      </c>
      <c r="CA581">
        <v>1</v>
      </c>
      <c r="CB581">
        <v>1</v>
      </c>
      <c r="CC581">
        <v>0</v>
      </c>
      <c r="CD581">
        <v>0</v>
      </c>
      <c r="CE581">
        <v>0</v>
      </c>
      <c r="CF581">
        <v>0</v>
      </c>
      <c r="CG581">
        <v>0</v>
      </c>
      <c r="CH581">
        <v>0</v>
      </c>
      <c r="CI581">
        <v>0</v>
      </c>
      <c r="CJ581">
        <v>0</v>
      </c>
      <c r="CK581">
        <v>0</v>
      </c>
      <c r="CL581" s="17">
        <v>0</v>
      </c>
      <c r="CM581">
        <v>0</v>
      </c>
      <c r="CN581">
        <v>43</v>
      </c>
      <c r="CO581">
        <v>0</v>
      </c>
      <c r="CP581">
        <v>1</v>
      </c>
      <c r="CQ581">
        <v>23</v>
      </c>
      <c r="CR581" s="33" t="s">
        <v>85</v>
      </c>
    </row>
    <row r="582" spans="1:96" x14ac:dyDescent="0.25">
      <c r="A582">
        <v>581</v>
      </c>
      <c r="B582">
        <v>38</v>
      </c>
      <c r="C582" s="24" t="s">
        <v>318</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319</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s="17">
        <v>0</v>
      </c>
      <c r="BT582">
        <v>1</v>
      </c>
      <c r="BU582">
        <v>0</v>
      </c>
      <c r="BV582">
        <v>0</v>
      </c>
      <c r="BW582" s="17">
        <v>0</v>
      </c>
      <c r="BX582">
        <v>0</v>
      </c>
      <c r="BY582">
        <v>0</v>
      </c>
      <c r="BZ582" s="17">
        <v>0</v>
      </c>
      <c r="CA582">
        <v>1</v>
      </c>
      <c r="CB582">
        <v>1</v>
      </c>
      <c r="CC582">
        <v>0</v>
      </c>
      <c r="CD582">
        <v>0</v>
      </c>
      <c r="CE582">
        <v>0</v>
      </c>
      <c r="CF582">
        <v>0</v>
      </c>
      <c r="CG582">
        <v>0</v>
      </c>
      <c r="CH582">
        <v>0</v>
      </c>
      <c r="CI582">
        <v>0</v>
      </c>
      <c r="CJ582">
        <v>0</v>
      </c>
      <c r="CK582">
        <v>0</v>
      </c>
      <c r="CL582" s="17">
        <v>0</v>
      </c>
      <c r="CM582">
        <v>0</v>
      </c>
      <c r="CN582">
        <v>43</v>
      </c>
      <c r="CO582">
        <v>0</v>
      </c>
      <c r="CP582">
        <v>1</v>
      </c>
      <c r="CQ582">
        <v>23</v>
      </c>
      <c r="CR582" s="33" t="s">
        <v>85</v>
      </c>
    </row>
    <row r="583" spans="1:96" x14ac:dyDescent="0.25">
      <c r="A583">
        <v>582</v>
      </c>
      <c r="B583">
        <v>38</v>
      </c>
      <c r="C583" s="24" t="s">
        <v>318</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319</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s="17">
        <v>0</v>
      </c>
      <c r="BT583">
        <v>1</v>
      </c>
      <c r="BU583">
        <v>0</v>
      </c>
      <c r="BV583">
        <v>0</v>
      </c>
      <c r="BW583" s="17">
        <v>0</v>
      </c>
      <c r="BX583">
        <v>0</v>
      </c>
      <c r="BY583">
        <v>0</v>
      </c>
      <c r="BZ583" s="17">
        <v>0</v>
      </c>
      <c r="CA583">
        <v>1</v>
      </c>
      <c r="CB583">
        <v>1</v>
      </c>
      <c r="CC583">
        <v>0</v>
      </c>
      <c r="CD583">
        <v>0</v>
      </c>
      <c r="CE583">
        <v>0</v>
      </c>
      <c r="CF583">
        <v>0</v>
      </c>
      <c r="CG583">
        <v>0</v>
      </c>
      <c r="CH583">
        <v>0</v>
      </c>
      <c r="CI583">
        <v>0</v>
      </c>
      <c r="CJ583">
        <v>0</v>
      </c>
      <c r="CK583">
        <v>0</v>
      </c>
      <c r="CL583" s="17">
        <v>0</v>
      </c>
      <c r="CM583">
        <v>0</v>
      </c>
      <c r="CN583">
        <v>43</v>
      </c>
      <c r="CO583">
        <v>0</v>
      </c>
      <c r="CP583">
        <v>1</v>
      </c>
      <c r="CQ583">
        <v>23</v>
      </c>
      <c r="CR583" s="33" t="s">
        <v>85</v>
      </c>
    </row>
    <row r="584" spans="1:96" x14ac:dyDescent="0.25">
      <c r="A584">
        <v>583</v>
      </c>
      <c r="B584">
        <v>38</v>
      </c>
      <c r="C584" s="24" t="s">
        <v>318</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319</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s="17">
        <v>0</v>
      </c>
      <c r="BT584">
        <v>1</v>
      </c>
      <c r="BU584">
        <v>0</v>
      </c>
      <c r="BV584">
        <v>0</v>
      </c>
      <c r="BW584" s="17">
        <v>0</v>
      </c>
      <c r="BX584">
        <v>0</v>
      </c>
      <c r="BY584">
        <v>0</v>
      </c>
      <c r="BZ584" s="17">
        <v>0</v>
      </c>
      <c r="CA584">
        <v>1</v>
      </c>
      <c r="CB584">
        <v>1</v>
      </c>
      <c r="CC584">
        <v>0</v>
      </c>
      <c r="CD584">
        <v>0</v>
      </c>
      <c r="CE584">
        <v>0</v>
      </c>
      <c r="CF584">
        <v>0</v>
      </c>
      <c r="CG584">
        <v>0</v>
      </c>
      <c r="CH584">
        <v>0</v>
      </c>
      <c r="CI584">
        <v>0</v>
      </c>
      <c r="CJ584">
        <v>0</v>
      </c>
      <c r="CK584">
        <v>0</v>
      </c>
      <c r="CL584" s="17">
        <v>0</v>
      </c>
      <c r="CM584">
        <v>0</v>
      </c>
      <c r="CN584">
        <v>43</v>
      </c>
      <c r="CO584">
        <v>0</v>
      </c>
      <c r="CP584">
        <v>1</v>
      </c>
      <c r="CQ584">
        <v>23</v>
      </c>
      <c r="CR584" s="33" t="s">
        <v>85</v>
      </c>
    </row>
    <row r="585" spans="1:96" x14ac:dyDescent="0.25">
      <c r="A585">
        <v>584</v>
      </c>
      <c r="B585">
        <v>38</v>
      </c>
      <c r="C585" s="24" t="s">
        <v>318</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319</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s="17">
        <v>0</v>
      </c>
      <c r="BT585">
        <v>1</v>
      </c>
      <c r="BU585">
        <v>0</v>
      </c>
      <c r="BV585">
        <v>0</v>
      </c>
      <c r="BW585" s="17">
        <v>0</v>
      </c>
      <c r="BX585">
        <v>0</v>
      </c>
      <c r="BY585">
        <v>0</v>
      </c>
      <c r="BZ585" s="17">
        <v>0</v>
      </c>
      <c r="CA585">
        <v>1</v>
      </c>
      <c r="CB585">
        <v>1</v>
      </c>
      <c r="CC585">
        <v>0</v>
      </c>
      <c r="CD585">
        <v>0</v>
      </c>
      <c r="CE585">
        <v>0</v>
      </c>
      <c r="CF585">
        <v>0</v>
      </c>
      <c r="CG585">
        <v>0</v>
      </c>
      <c r="CH585">
        <v>0</v>
      </c>
      <c r="CI585">
        <v>0</v>
      </c>
      <c r="CJ585">
        <v>0</v>
      </c>
      <c r="CK585">
        <v>0</v>
      </c>
      <c r="CL585" s="17">
        <v>0</v>
      </c>
      <c r="CM585">
        <v>0</v>
      </c>
      <c r="CN585">
        <v>43</v>
      </c>
      <c r="CO585">
        <v>0</v>
      </c>
      <c r="CP585">
        <v>1</v>
      </c>
      <c r="CQ585">
        <v>23</v>
      </c>
      <c r="CR585" s="33" t="s">
        <v>85</v>
      </c>
    </row>
    <row r="586" spans="1:96" x14ac:dyDescent="0.25">
      <c r="A586">
        <v>585</v>
      </c>
      <c r="B586">
        <v>38</v>
      </c>
      <c r="C586" s="24" t="s">
        <v>318</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319</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s="17">
        <v>0</v>
      </c>
      <c r="BT586">
        <v>1</v>
      </c>
      <c r="BU586">
        <v>0</v>
      </c>
      <c r="BV586">
        <v>0</v>
      </c>
      <c r="BW586" s="17">
        <v>0</v>
      </c>
      <c r="BX586">
        <v>0</v>
      </c>
      <c r="BY586">
        <v>0</v>
      </c>
      <c r="BZ586" s="17">
        <v>0</v>
      </c>
      <c r="CA586">
        <v>1</v>
      </c>
      <c r="CB586">
        <v>1</v>
      </c>
      <c r="CC586">
        <v>0</v>
      </c>
      <c r="CD586">
        <v>0</v>
      </c>
      <c r="CE586">
        <v>0</v>
      </c>
      <c r="CF586">
        <v>0</v>
      </c>
      <c r="CG586">
        <v>0</v>
      </c>
      <c r="CH586">
        <v>0</v>
      </c>
      <c r="CI586">
        <v>0</v>
      </c>
      <c r="CJ586">
        <v>0</v>
      </c>
      <c r="CK586">
        <v>0</v>
      </c>
      <c r="CL586" s="17">
        <v>0</v>
      </c>
      <c r="CM586">
        <v>0</v>
      </c>
      <c r="CN586">
        <v>43</v>
      </c>
      <c r="CO586">
        <v>0</v>
      </c>
      <c r="CP586">
        <v>1</v>
      </c>
      <c r="CQ586">
        <v>23</v>
      </c>
      <c r="CR586" s="33" t="s">
        <v>85</v>
      </c>
    </row>
    <row r="587" spans="1:96" x14ac:dyDescent="0.25">
      <c r="A587">
        <v>586</v>
      </c>
      <c r="B587">
        <v>38</v>
      </c>
      <c r="C587" s="24" t="s">
        <v>318</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319</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s="17">
        <v>0</v>
      </c>
      <c r="BT587">
        <v>1</v>
      </c>
      <c r="BU587">
        <v>0</v>
      </c>
      <c r="BV587">
        <v>0</v>
      </c>
      <c r="BW587" s="17">
        <v>0</v>
      </c>
      <c r="BX587">
        <v>0</v>
      </c>
      <c r="BY587">
        <v>0</v>
      </c>
      <c r="BZ587" s="17">
        <v>0</v>
      </c>
      <c r="CA587">
        <v>1</v>
      </c>
      <c r="CB587">
        <v>1</v>
      </c>
      <c r="CC587">
        <v>0</v>
      </c>
      <c r="CD587">
        <v>0</v>
      </c>
      <c r="CE587">
        <v>0</v>
      </c>
      <c r="CF587">
        <v>0</v>
      </c>
      <c r="CG587">
        <v>0</v>
      </c>
      <c r="CH587">
        <v>0</v>
      </c>
      <c r="CI587">
        <v>0</v>
      </c>
      <c r="CJ587">
        <v>0</v>
      </c>
      <c r="CK587">
        <v>0</v>
      </c>
      <c r="CL587" s="17">
        <v>0</v>
      </c>
      <c r="CM587">
        <v>0</v>
      </c>
      <c r="CN587">
        <v>43</v>
      </c>
      <c r="CO587">
        <v>0</v>
      </c>
      <c r="CP587">
        <v>1</v>
      </c>
      <c r="CQ587">
        <v>23</v>
      </c>
      <c r="CR587" s="33" t="s">
        <v>85</v>
      </c>
    </row>
    <row r="588" spans="1:96" x14ac:dyDescent="0.25">
      <c r="A588">
        <v>587</v>
      </c>
      <c r="B588">
        <v>38</v>
      </c>
      <c r="C588" s="24" t="s">
        <v>318</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319</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s="17">
        <v>0</v>
      </c>
      <c r="BT588">
        <v>1</v>
      </c>
      <c r="BU588">
        <v>0</v>
      </c>
      <c r="BV588">
        <v>0</v>
      </c>
      <c r="BW588" s="17">
        <v>0</v>
      </c>
      <c r="BX588">
        <v>0</v>
      </c>
      <c r="BY588">
        <v>0</v>
      </c>
      <c r="BZ588" s="17">
        <v>0</v>
      </c>
      <c r="CA588">
        <v>1</v>
      </c>
      <c r="CB588">
        <v>1</v>
      </c>
      <c r="CC588">
        <v>0</v>
      </c>
      <c r="CD588">
        <v>0</v>
      </c>
      <c r="CE588">
        <v>0</v>
      </c>
      <c r="CF588">
        <v>0</v>
      </c>
      <c r="CG588">
        <v>0</v>
      </c>
      <c r="CH588">
        <v>0</v>
      </c>
      <c r="CI588">
        <v>0</v>
      </c>
      <c r="CJ588">
        <v>0</v>
      </c>
      <c r="CK588">
        <v>0</v>
      </c>
      <c r="CL588" s="17">
        <v>0</v>
      </c>
      <c r="CM588">
        <v>0</v>
      </c>
      <c r="CN588">
        <v>43</v>
      </c>
      <c r="CO588">
        <v>0</v>
      </c>
      <c r="CP588">
        <v>1</v>
      </c>
      <c r="CQ588">
        <v>23</v>
      </c>
      <c r="CR588" s="33" t="s">
        <v>85</v>
      </c>
    </row>
    <row r="589" spans="1:96" x14ac:dyDescent="0.25">
      <c r="A589">
        <v>588</v>
      </c>
      <c r="B589">
        <v>38</v>
      </c>
      <c r="C589" s="24" t="s">
        <v>318</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319</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s="17">
        <v>0</v>
      </c>
      <c r="BT589">
        <v>1</v>
      </c>
      <c r="BU589">
        <v>0</v>
      </c>
      <c r="BV589">
        <v>0</v>
      </c>
      <c r="BW589" s="17">
        <v>0</v>
      </c>
      <c r="BX589">
        <v>0</v>
      </c>
      <c r="BY589">
        <v>0</v>
      </c>
      <c r="BZ589" s="17">
        <v>0</v>
      </c>
      <c r="CA589">
        <v>1</v>
      </c>
      <c r="CB589">
        <v>1</v>
      </c>
      <c r="CC589">
        <v>0</v>
      </c>
      <c r="CD589">
        <v>0</v>
      </c>
      <c r="CE589">
        <v>0</v>
      </c>
      <c r="CF589">
        <v>0</v>
      </c>
      <c r="CG589">
        <v>0</v>
      </c>
      <c r="CH589">
        <v>0</v>
      </c>
      <c r="CI589">
        <v>0</v>
      </c>
      <c r="CJ589">
        <v>0</v>
      </c>
      <c r="CK589">
        <v>0</v>
      </c>
      <c r="CL589" s="17">
        <v>0</v>
      </c>
      <c r="CM589">
        <v>0</v>
      </c>
      <c r="CN589">
        <v>43</v>
      </c>
      <c r="CO589">
        <v>0</v>
      </c>
      <c r="CP589">
        <v>1</v>
      </c>
      <c r="CQ589">
        <v>23</v>
      </c>
      <c r="CR589" s="33" t="s">
        <v>85</v>
      </c>
    </row>
    <row r="590" spans="1:96" x14ac:dyDescent="0.25">
      <c r="A590">
        <v>589</v>
      </c>
      <c r="B590">
        <v>38</v>
      </c>
      <c r="C590" s="24" t="s">
        <v>318</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319</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s="17">
        <v>0</v>
      </c>
      <c r="BT590">
        <v>1</v>
      </c>
      <c r="BU590">
        <v>0</v>
      </c>
      <c r="BV590">
        <v>0</v>
      </c>
      <c r="BW590" s="17">
        <v>0</v>
      </c>
      <c r="BX590">
        <v>0</v>
      </c>
      <c r="BY590">
        <v>0</v>
      </c>
      <c r="BZ590" s="17">
        <v>0</v>
      </c>
      <c r="CA590">
        <v>1</v>
      </c>
      <c r="CB590">
        <v>1</v>
      </c>
      <c r="CC590">
        <v>0</v>
      </c>
      <c r="CD590">
        <v>0</v>
      </c>
      <c r="CE590">
        <v>0</v>
      </c>
      <c r="CF590">
        <v>0</v>
      </c>
      <c r="CG590">
        <v>0</v>
      </c>
      <c r="CH590">
        <v>0</v>
      </c>
      <c r="CI590">
        <v>0</v>
      </c>
      <c r="CJ590">
        <v>0</v>
      </c>
      <c r="CK590">
        <v>0</v>
      </c>
      <c r="CL590" s="17">
        <v>0</v>
      </c>
      <c r="CM590">
        <v>0</v>
      </c>
      <c r="CN590">
        <v>43</v>
      </c>
      <c r="CO590">
        <v>0</v>
      </c>
      <c r="CP590">
        <v>1</v>
      </c>
      <c r="CQ590">
        <v>23</v>
      </c>
      <c r="CR590" s="33" t="s">
        <v>85</v>
      </c>
    </row>
    <row r="591" spans="1:96" x14ac:dyDescent="0.25">
      <c r="A591">
        <v>590</v>
      </c>
      <c r="B591">
        <v>38</v>
      </c>
      <c r="C591" s="24" t="s">
        <v>318</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319</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s="17">
        <v>0</v>
      </c>
      <c r="BT591">
        <v>1</v>
      </c>
      <c r="BU591">
        <v>0</v>
      </c>
      <c r="BV591">
        <v>0</v>
      </c>
      <c r="BW591" s="17">
        <v>0</v>
      </c>
      <c r="BX591">
        <v>0</v>
      </c>
      <c r="BY591">
        <v>0</v>
      </c>
      <c r="BZ591" s="17">
        <v>0</v>
      </c>
      <c r="CA591">
        <v>1</v>
      </c>
      <c r="CB591">
        <v>1</v>
      </c>
      <c r="CC591">
        <v>0</v>
      </c>
      <c r="CD591">
        <v>0</v>
      </c>
      <c r="CE591">
        <v>0</v>
      </c>
      <c r="CF591">
        <v>0</v>
      </c>
      <c r="CG591">
        <v>0</v>
      </c>
      <c r="CH591">
        <v>0</v>
      </c>
      <c r="CI591">
        <v>0</v>
      </c>
      <c r="CJ591">
        <v>0</v>
      </c>
      <c r="CK591">
        <v>0</v>
      </c>
      <c r="CL591" s="17">
        <v>0</v>
      </c>
      <c r="CM591">
        <v>0</v>
      </c>
      <c r="CN591">
        <v>43</v>
      </c>
      <c r="CO591">
        <v>0</v>
      </c>
      <c r="CP591">
        <v>1</v>
      </c>
      <c r="CQ591">
        <v>23</v>
      </c>
      <c r="CR591" s="33" t="s">
        <v>85</v>
      </c>
    </row>
    <row r="592" spans="1:96" x14ac:dyDescent="0.25">
      <c r="A592">
        <v>591</v>
      </c>
      <c r="B592">
        <v>38</v>
      </c>
      <c r="C592" s="24" t="s">
        <v>318</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319</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s="17">
        <v>0</v>
      </c>
      <c r="BT592">
        <v>1</v>
      </c>
      <c r="BU592">
        <v>0</v>
      </c>
      <c r="BV592">
        <v>0</v>
      </c>
      <c r="BW592" s="17">
        <v>0</v>
      </c>
      <c r="BX592">
        <v>0</v>
      </c>
      <c r="BY592">
        <v>0</v>
      </c>
      <c r="BZ592" s="17">
        <v>0</v>
      </c>
      <c r="CA592">
        <v>1</v>
      </c>
      <c r="CB592">
        <v>1</v>
      </c>
      <c r="CC592">
        <v>0</v>
      </c>
      <c r="CD592">
        <v>0</v>
      </c>
      <c r="CE592">
        <v>0</v>
      </c>
      <c r="CF592">
        <v>0</v>
      </c>
      <c r="CG592">
        <v>0</v>
      </c>
      <c r="CH592">
        <v>0</v>
      </c>
      <c r="CI592">
        <v>0</v>
      </c>
      <c r="CJ592">
        <v>0</v>
      </c>
      <c r="CK592">
        <v>0</v>
      </c>
      <c r="CL592" s="17">
        <v>0</v>
      </c>
      <c r="CM592">
        <v>0</v>
      </c>
      <c r="CN592">
        <v>43</v>
      </c>
      <c r="CO592">
        <v>0</v>
      </c>
      <c r="CP592">
        <v>1</v>
      </c>
      <c r="CQ592">
        <v>23</v>
      </c>
      <c r="CR592" s="33" t="s">
        <v>85</v>
      </c>
    </row>
    <row r="593" spans="1:96" x14ac:dyDescent="0.25">
      <c r="A593">
        <v>592</v>
      </c>
      <c r="B593">
        <v>38</v>
      </c>
      <c r="C593" s="24" t="s">
        <v>318</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319</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s="17">
        <v>0</v>
      </c>
      <c r="BT593">
        <v>0</v>
      </c>
      <c r="BU593">
        <v>0</v>
      </c>
      <c r="BV593">
        <v>1</v>
      </c>
      <c r="BW593" s="17">
        <v>0</v>
      </c>
      <c r="BX593">
        <v>0</v>
      </c>
      <c r="BY593">
        <v>0</v>
      </c>
      <c r="BZ593" s="17">
        <v>1</v>
      </c>
      <c r="CA593">
        <v>1</v>
      </c>
      <c r="CB593">
        <v>1</v>
      </c>
      <c r="CC593">
        <v>0</v>
      </c>
      <c r="CD593">
        <v>0</v>
      </c>
      <c r="CE593">
        <v>0</v>
      </c>
      <c r="CF593">
        <v>1</v>
      </c>
      <c r="CG593">
        <v>0</v>
      </c>
      <c r="CH593">
        <v>1</v>
      </c>
      <c r="CI593">
        <v>0</v>
      </c>
      <c r="CJ593">
        <v>0</v>
      </c>
      <c r="CK593">
        <v>0</v>
      </c>
      <c r="CL593" s="17">
        <v>1</v>
      </c>
      <c r="CM593">
        <v>0</v>
      </c>
      <c r="CN593">
        <v>43</v>
      </c>
      <c r="CO593">
        <v>0</v>
      </c>
      <c r="CP593">
        <v>1</v>
      </c>
      <c r="CQ593">
        <v>23</v>
      </c>
      <c r="CR593" s="33" t="s">
        <v>85</v>
      </c>
    </row>
    <row r="594" spans="1:96" x14ac:dyDescent="0.25">
      <c r="A594">
        <v>593</v>
      </c>
      <c r="B594">
        <v>38</v>
      </c>
      <c r="C594" s="24" t="s">
        <v>318</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319</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s="17">
        <v>1</v>
      </c>
      <c r="BT594">
        <v>0</v>
      </c>
      <c r="BU594">
        <v>0</v>
      </c>
      <c r="BV594">
        <v>1</v>
      </c>
      <c r="BW594" s="17">
        <v>0</v>
      </c>
      <c r="BX594">
        <v>0</v>
      </c>
      <c r="BY594">
        <v>0</v>
      </c>
      <c r="BZ594" s="17">
        <v>1</v>
      </c>
      <c r="CA594">
        <v>1</v>
      </c>
      <c r="CB594">
        <v>1</v>
      </c>
      <c r="CC594">
        <v>0</v>
      </c>
      <c r="CD594">
        <v>0</v>
      </c>
      <c r="CE594">
        <v>0</v>
      </c>
      <c r="CF594">
        <v>1</v>
      </c>
      <c r="CG594">
        <v>0</v>
      </c>
      <c r="CH594">
        <v>1</v>
      </c>
      <c r="CI594">
        <v>0</v>
      </c>
      <c r="CJ594">
        <v>0</v>
      </c>
      <c r="CK594">
        <v>0</v>
      </c>
      <c r="CL594" s="17">
        <v>1</v>
      </c>
      <c r="CM594">
        <v>0</v>
      </c>
      <c r="CN594">
        <v>43</v>
      </c>
      <c r="CO594">
        <v>0</v>
      </c>
      <c r="CP594">
        <v>1</v>
      </c>
      <c r="CQ594">
        <v>23</v>
      </c>
      <c r="CR594" s="33" t="s">
        <v>85</v>
      </c>
    </row>
    <row r="595" spans="1:96" x14ac:dyDescent="0.25">
      <c r="A595">
        <v>594</v>
      </c>
      <c r="B595">
        <v>38</v>
      </c>
      <c r="C595" s="24" t="s">
        <v>318</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319</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s="17">
        <v>1</v>
      </c>
      <c r="BT595">
        <v>0</v>
      </c>
      <c r="BU595">
        <v>0</v>
      </c>
      <c r="BV595">
        <v>1</v>
      </c>
      <c r="BW595" s="17">
        <v>0</v>
      </c>
      <c r="BX595">
        <v>0</v>
      </c>
      <c r="BY595">
        <v>0</v>
      </c>
      <c r="BZ595" s="17">
        <v>1</v>
      </c>
      <c r="CA595">
        <v>1</v>
      </c>
      <c r="CB595">
        <v>1</v>
      </c>
      <c r="CC595">
        <v>0</v>
      </c>
      <c r="CD595">
        <v>0</v>
      </c>
      <c r="CE595">
        <v>0</v>
      </c>
      <c r="CF595">
        <v>1</v>
      </c>
      <c r="CG595">
        <v>0</v>
      </c>
      <c r="CH595">
        <v>1</v>
      </c>
      <c r="CI595">
        <v>0</v>
      </c>
      <c r="CJ595">
        <v>0</v>
      </c>
      <c r="CK595">
        <v>0</v>
      </c>
      <c r="CL595" s="17">
        <v>1</v>
      </c>
      <c r="CM595">
        <v>0</v>
      </c>
      <c r="CN595">
        <v>43</v>
      </c>
      <c r="CO595">
        <v>0</v>
      </c>
      <c r="CP595">
        <v>1</v>
      </c>
      <c r="CQ595">
        <v>23</v>
      </c>
      <c r="CR595" s="33" t="s">
        <v>85</v>
      </c>
    </row>
    <row r="596" spans="1:96" x14ac:dyDescent="0.25">
      <c r="A596">
        <v>595</v>
      </c>
      <c r="B596">
        <v>38</v>
      </c>
      <c r="C596" s="24" t="s">
        <v>318</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319</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s="17">
        <v>0</v>
      </c>
      <c r="BT596">
        <v>0</v>
      </c>
      <c r="BU596">
        <v>0</v>
      </c>
      <c r="BV596">
        <v>1</v>
      </c>
      <c r="BW596" s="17">
        <v>0</v>
      </c>
      <c r="BX596">
        <v>0</v>
      </c>
      <c r="BY596">
        <v>0</v>
      </c>
      <c r="BZ596" s="17">
        <v>1</v>
      </c>
      <c r="CA596">
        <v>1</v>
      </c>
      <c r="CB596">
        <v>1</v>
      </c>
      <c r="CC596">
        <v>0</v>
      </c>
      <c r="CD596">
        <v>0</v>
      </c>
      <c r="CE596">
        <v>0</v>
      </c>
      <c r="CF596">
        <v>1</v>
      </c>
      <c r="CG596">
        <v>0</v>
      </c>
      <c r="CH596">
        <v>1</v>
      </c>
      <c r="CI596">
        <v>0</v>
      </c>
      <c r="CJ596">
        <v>0</v>
      </c>
      <c r="CK596">
        <v>0</v>
      </c>
      <c r="CL596" s="17">
        <v>1</v>
      </c>
      <c r="CM596">
        <v>0</v>
      </c>
      <c r="CN596">
        <v>43</v>
      </c>
      <c r="CO596">
        <v>0</v>
      </c>
      <c r="CP596">
        <v>1</v>
      </c>
      <c r="CQ596">
        <v>23</v>
      </c>
      <c r="CR596" s="33" t="s">
        <v>85</v>
      </c>
    </row>
    <row r="597" spans="1:96" x14ac:dyDescent="0.25">
      <c r="A597">
        <v>596</v>
      </c>
      <c r="B597">
        <v>38</v>
      </c>
      <c r="C597" s="24" t="s">
        <v>318</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319</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s="17">
        <v>1</v>
      </c>
      <c r="BT597">
        <v>0</v>
      </c>
      <c r="BU597">
        <v>0</v>
      </c>
      <c r="BV597">
        <v>1</v>
      </c>
      <c r="BW597" s="17">
        <v>0</v>
      </c>
      <c r="BX597">
        <v>0</v>
      </c>
      <c r="BY597">
        <v>0</v>
      </c>
      <c r="BZ597" s="17">
        <v>1</v>
      </c>
      <c r="CA597">
        <v>1</v>
      </c>
      <c r="CB597">
        <v>1</v>
      </c>
      <c r="CC597">
        <v>0</v>
      </c>
      <c r="CD597">
        <v>0</v>
      </c>
      <c r="CE597">
        <v>0</v>
      </c>
      <c r="CF597">
        <v>1</v>
      </c>
      <c r="CG597">
        <v>0</v>
      </c>
      <c r="CH597">
        <v>1</v>
      </c>
      <c r="CI597">
        <v>0</v>
      </c>
      <c r="CJ597">
        <v>0</v>
      </c>
      <c r="CK597">
        <v>0</v>
      </c>
      <c r="CL597" s="17">
        <v>1</v>
      </c>
      <c r="CM597">
        <v>0</v>
      </c>
      <c r="CN597">
        <v>43</v>
      </c>
      <c r="CO597">
        <v>0</v>
      </c>
      <c r="CP597">
        <v>1</v>
      </c>
      <c r="CQ597">
        <v>23</v>
      </c>
      <c r="CR597" s="33" t="s">
        <v>85</v>
      </c>
    </row>
    <row r="598" spans="1:96" x14ac:dyDescent="0.25">
      <c r="A598">
        <v>597</v>
      </c>
      <c r="B598">
        <v>38</v>
      </c>
      <c r="C598" s="24" t="s">
        <v>318</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319</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s="17">
        <v>0</v>
      </c>
      <c r="BT598">
        <v>0</v>
      </c>
      <c r="BU598">
        <v>0</v>
      </c>
      <c r="BV598">
        <v>1</v>
      </c>
      <c r="BW598" s="17">
        <v>0</v>
      </c>
      <c r="BX598">
        <v>0</v>
      </c>
      <c r="BY598">
        <v>0</v>
      </c>
      <c r="BZ598" s="17">
        <v>1</v>
      </c>
      <c r="CA598">
        <v>1</v>
      </c>
      <c r="CB598">
        <v>1</v>
      </c>
      <c r="CC598">
        <v>0</v>
      </c>
      <c r="CD598">
        <v>0</v>
      </c>
      <c r="CE598">
        <v>0</v>
      </c>
      <c r="CF598">
        <v>1</v>
      </c>
      <c r="CG598">
        <v>0</v>
      </c>
      <c r="CH598">
        <v>1</v>
      </c>
      <c r="CI598">
        <v>0</v>
      </c>
      <c r="CJ598">
        <v>0</v>
      </c>
      <c r="CK598">
        <v>0</v>
      </c>
      <c r="CL598" s="17">
        <v>1</v>
      </c>
      <c r="CM598">
        <v>0</v>
      </c>
      <c r="CN598">
        <v>43</v>
      </c>
      <c r="CO598">
        <v>0</v>
      </c>
      <c r="CP598">
        <v>1</v>
      </c>
      <c r="CQ598">
        <v>23</v>
      </c>
      <c r="CR598" s="33" t="s">
        <v>85</v>
      </c>
    </row>
    <row r="599" spans="1:96" x14ac:dyDescent="0.25">
      <c r="A599">
        <v>598</v>
      </c>
      <c r="B599">
        <v>38</v>
      </c>
      <c r="C599" s="24" t="s">
        <v>318</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319</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s="17">
        <v>1</v>
      </c>
      <c r="BT599">
        <v>0</v>
      </c>
      <c r="BU599">
        <v>0</v>
      </c>
      <c r="BV599">
        <v>1</v>
      </c>
      <c r="BW599" s="17">
        <v>0</v>
      </c>
      <c r="BX599">
        <v>0</v>
      </c>
      <c r="BY599">
        <v>0</v>
      </c>
      <c r="BZ599" s="17">
        <v>1</v>
      </c>
      <c r="CA599">
        <v>1</v>
      </c>
      <c r="CB599">
        <v>1</v>
      </c>
      <c r="CC599">
        <v>0</v>
      </c>
      <c r="CD599">
        <v>0</v>
      </c>
      <c r="CE599">
        <v>0</v>
      </c>
      <c r="CF599">
        <v>1</v>
      </c>
      <c r="CG599">
        <v>0</v>
      </c>
      <c r="CH599">
        <v>1</v>
      </c>
      <c r="CI599">
        <v>0</v>
      </c>
      <c r="CJ599">
        <v>0</v>
      </c>
      <c r="CK599">
        <v>0</v>
      </c>
      <c r="CL599" s="17">
        <v>1</v>
      </c>
      <c r="CM599">
        <v>0</v>
      </c>
      <c r="CN599">
        <v>43</v>
      </c>
      <c r="CO599">
        <v>0</v>
      </c>
      <c r="CP599">
        <v>1</v>
      </c>
      <c r="CQ599">
        <v>23</v>
      </c>
      <c r="CR599" s="33" t="s">
        <v>85</v>
      </c>
    </row>
    <row r="600" spans="1:96" x14ac:dyDescent="0.25">
      <c r="A600">
        <v>599</v>
      </c>
      <c r="B600">
        <v>38</v>
      </c>
      <c r="C600" s="24" t="s">
        <v>318</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319</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s="17">
        <v>1</v>
      </c>
      <c r="BT600">
        <v>0</v>
      </c>
      <c r="BU600">
        <v>0</v>
      </c>
      <c r="BV600">
        <v>1</v>
      </c>
      <c r="BW600" s="17">
        <v>0</v>
      </c>
      <c r="BX600">
        <v>0</v>
      </c>
      <c r="BY600">
        <v>0</v>
      </c>
      <c r="BZ600" s="17">
        <v>1</v>
      </c>
      <c r="CA600">
        <v>1</v>
      </c>
      <c r="CB600">
        <v>1</v>
      </c>
      <c r="CC600">
        <v>0</v>
      </c>
      <c r="CD600">
        <v>0</v>
      </c>
      <c r="CE600">
        <v>0</v>
      </c>
      <c r="CF600">
        <v>1</v>
      </c>
      <c r="CG600">
        <v>0</v>
      </c>
      <c r="CH600">
        <v>1</v>
      </c>
      <c r="CI600">
        <v>0</v>
      </c>
      <c r="CJ600">
        <v>0</v>
      </c>
      <c r="CK600">
        <v>0</v>
      </c>
      <c r="CL600" s="17">
        <v>1</v>
      </c>
      <c r="CM600">
        <v>0</v>
      </c>
      <c r="CN600">
        <v>43</v>
      </c>
      <c r="CO600">
        <v>0</v>
      </c>
      <c r="CP600">
        <v>1</v>
      </c>
      <c r="CQ600">
        <v>23</v>
      </c>
      <c r="CR600" s="33" t="s">
        <v>85</v>
      </c>
    </row>
    <row r="601" spans="1:96" x14ac:dyDescent="0.25">
      <c r="A601">
        <v>600</v>
      </c>
      <c r="B601">
        <v>38</v>
      </c>
      <c r="C601" s="24" t="s">
        <v>318</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319</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s="17">
        <v>0</v>
      </c>
      <c r="BT601">
        <v>0</v>
      </c>
      <c r="BU601">
        <v>0</v>
      </c>
      <c r="BV601">
        <v>1</v>
      </c>
      <c r="BW601" s="17">
        <v>0</v>
      </c>
      <c r="BX601">
        <v>0</v>
      </c>
      <c r="BY601">
        <v>0</v>
      </c>
      <c r="BZ601" s="17">
        <v>1</v>
      </c>
      <c r="CA601">
        <v>1</v>
      </c>
      <c r="CB601">
        <v>1</v>
      </c>
      <c r="CC601">
        <v>0</v>
      </c>
      <c r="CD601">
        <v>0</v>
      </c>
      <c r="CE601">
        <v>0</v>
      </c>
      <c r="CF601">
        <v>1</v>
      </c>
      <c r="CG601">
        <v>0</v>
      </c>
      <c r="CH601">
        <v>1</v>
      </c>
      <c r="CI601">
        <v>0</v>
      </c>
      <c r="CJ601">
        <v>0</v>
      </c>
      <c r="CK601">
        <v>0</v>
      </c>
      <c r="CL601" s="17">
        <v>1</v>
      </c>
      <c r="CM601">
        <v>0</v>
      </c>
      <c r="CN601">
        <v>43</v>
      </c>
      <c r="CO601">
        <v>0</v>
      </c>
      <c r="CP601">
        <v>1</v>
      </c>
      <c r="CQ601">
        <v>23</v>
      </c>
      <c r="CR601" s="33" t="s">
        <v>85</v>
      </c>
    </row>
    <row r="602" spans="1:96" x14ac:dyDescent="0.25">
      <c r="A602">
        <v>601</v>
      </c>
      <c r="B602">
        <v>38</v>
      </c>
      <c r="C602" s="24" t="s">
        <v>318</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319</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s="17">
        <v>1</v>
      </c>
      <c r="BT602">
        <v>0</v>
      </c>
      <c r="BU602">
        <v>0</v>
      </c>
      <c r="BV602">
        <v>1</v>
      </c>
      <c r="BW602" s="17">
        <v>0</v>
      </c>
      <c r="BX602">
        <v>0</v>
      </c>
      <c r="BY602">
        <v>0</v>
      </c>
      <c r="BZ602" s="17">
        <v>1</v>
      </c>
      <c r="CA602">
        <v>1</v>
      </c>
      <c r="CB602">
        <v>1</v>
      </c>
      <c r="CC602">
        <v>0</v>
      </c>
      <c r="CD602">
        <v>0</v>
      </c>
      <c r="CE602">
        <v>0</v>
      </c>
      <c r="CF602">
        <v>1</v>
      </c>
      <c r="CG602">
        <v>0</v>
      </c>
      <c r="CH602">
        <v>1</v>
      </c>
      <c r="CI602">
        <v>0</v>
      </c>
      <c r="CJ602">
        <v>0</v>
      </c>
      <c r="CK602">
        <v>0</v>
      </c>
      <c r="CL602" s="17">
        <v>1</v>
      </c>
      <c r="CM602">
        <v>0</v>
      </c>
      <c r="CN602">
        <v>43</v>
      </c>
      <c r="CO602">
        <v>0</v>
      </c>
      <c r="CP602">
        <v>1</v>
      </c>
      <c r="CQ602">
        <v>23</v>
      </c>
      <c r="CR602" s="33" t="s">
        <v>85</v>
      </c>
    </row>
    <row r="603" spans="1:96" x14ac:dyDescent="0.25">
      <c r="A603">
        <v>602</v>
      </c>
      <c r="B603">
        <v>38</v>
      </c>
      <c r="C603" s="24" t="s">
        <v>318</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319</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s="17">
        <v>1</v>
      </c>
      <c r="BT603">
        <v>0</v>
      </c>
      <c r="BU603">
        <v>0</v>
      </c>
      <c r="BV603">
        <v>1</v>
      </c>
      <c r="BW603" s="17">
        <v>0</v>
      </c>
      <c r="BX603">
        <v>0</v>
      </c>
      <c r="BY603">
        <v>0</v>
      </c>
      <c r="BZ603" s="17">
        <v>1</v>
      </c>
      <c r="CA603">
        <v>1</v>
      </c>
      <c r="CB603">
        <v>1</v>
      </c>
      <c r="CC603">
        <v>0</v>
      </c>
      <c r="CD603">
        <v>0</v>
      </c>
      <c r="CE603">
        <v>0</v>
      </c>
      <c r="CF603">
        <v>1</v>
      </c>
      <c r="CG603">
        <v>0</v>
      </c>
      <c r="CH603">
        <v>1</v>
      </c>
      <c r="CI603">
        <v>0</v>
      </c>
      <c r="CJ603">
        <v>0</v>
      </c>
      <c r="CK603">
        <v>0</v>
      </c>
      <c r="CL603" s="17">
        <v>1</v>
      </c>
      <c r="CM603">
        <v>0</v>
      </c>
      <c r="CN603">
        <v>43</v>
      </c>
      <c r="CO603">
        <v>0</v>
      </c>
      <c r="CP603">
        <v>1</v>
      </c>
      <c r="CQ603">
        <v>23</v>
      </c>
      <c r="CR603" s="33" t="s">
        <v>85</v>
      </c>
    </row>
    <row r="604" spans="1:96" x14ac:dyDescent="0.25">
      <c r="A604">
        <v>603</v>
      </c>
      <c r="B604">
        <v>38</v>
      </c>
      <c r="C604" s="24" t="s">
        <v>318</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319</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s="17">
        <v>0</v>
      </c>
      <c r="BT604">
        <v>0</v>
      </c>
      <c r="BU604">
        <v>0</v>
      </c>
      <c r="BV604">
        <v>1</v>
      </c>
      <c r="BW604" s="17">
        <v>0</v>
      </c>
      <c r="BX604">
        <v>0</v>
      </c>
      <c r="BY604">
        <v>0</v>
      </c>
      <c r="BZ604" s="17">
        <v>1</v>
      </c>
      <c r="CA604">
        <v>1</v>
      </c>
      <c r="CB604">
        <v>1</v>
      </c>
      <c r="CC604">
        <v>0</v>
      </c>
      <c r="CD604">
        <v>0</v>
      </c>
      <c r="CE604">
        <v>0</v>
      </c>
      <c r="CF604">
        <v>1</v>
      </c>
      <c r="CG604">
        <v>0</v>
      </c>
      <c r="CH604">
        <v>1</v>
      </c>
      <c r="CI604">
        <v>0</v>
      </c>
      <c r="CJ604">
        <v>0</v>
      </c>
      <c r="CK604">
        <v>0</v>
      </c>
      <c r="CL604" s="17">
        <v>1</v>
      </c>
      <c r="CM604">
        <v>0</v>
      </c>
      <c r="CN604">
        <v>43</v>
      </c>
      <c r="CO604">
        <v>0</v>
      </c>
      <c r="CP604">
        <v>1</v>
      </c>
      <c r="CQ604">
        <v>23</v>
      </c>
      <c r="CR604" s="33" t="s">
        <v>85</v>
      </c>
    </row>
    <row r="605" spans="1:96" x14ac:dyDescent="0.25">
      <c r="A605">
        <v>604</v>
      </c>
      <c r="B605">
        <v>38</v>
      </c>
      <c r="C605" s="24" t="s">
        <v>318</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319</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s="17">
        <v>1</v>
      </c>
      <c r="BT605">
        <v>0</v>
      </c>
      <c r="BU605">
        <v>0</v>
      </c>
      <c r="BV605">
        <v>1</v>
      </c>
      <c r="BW605" s="17">
        <v>0</v>
      </c>
      <c r="BX605">
        <v>0</v>
      </c>
      <c r="BY605">
        <v>0</v>
      </c>
      <c r="BZ605" s="17">
        <v>1</v>
      </c>
      <c r="CA605">
        <v>1</v>
      </c>
      <c r="CB605">
        <v>1</v>
      </c>
      <c r="CC605">
        <v>0</v>
      </c>
      <c r="CD605">
        <v>0</v>
      </c>
      <c r="CE605">
        <v>0</v>
      </c>
      <c r="CF605">
        <v>1</v>
      </c>
      <c r="CG605">
        <v>0</v>
      </c>
      <c r="CH605">
        <v>1</v>
      </c>
      <c r="CI605">
        <v>0</v>
      </c>
      <c r="CJ605">
        <v>0</v>
      </c>
      <c r="CK605">
        <v>0</v>
      </c>
      <c r="CL605" s="17">
        <v>1</v>
      </c>
      <c r="CM605">
        <v>0</v>
      </c>
      <c r="CN605">
        <v>43</v>
      </c>
      <c r="CO605">
        <v>0</v>
      </c>
      <c r="CP605">
        <v>1</v>
      </c>
      <c r="CQ605">
        <v>23</v>
      </c>
      <c r="CR605" s="33" t="s">
        <v>85</v>
      </c>
    </row>
    <row r="606" spans="1:96" x14ac:dyDescent="0.25">
      <c r="A606">
        <v>605</v>
      </c>
      <c r="B606">
        <v>38</v>
      </c>
      <c r="C606" s="24" t="s">
        <v>318</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319</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s="17">
        <v>1</v>
      </c>
      <c r="BT606">
        <v>0</v>
      </c>
      <c r="BU606">
        <v>0</v>
      </c>
      <c r="BV606">
        <v>1</v>
      </c>
      <c r="BW606" s="17">
        <v>0</v>
      </c>
      <c r="BX606">
        <v>0</v>
      </c>
      <c r="BY606">
        <v>0</v>
      </c>
      <c r="BZ606" s="17">
        <v>1</v>
      </c>
      <c r="CA606">
        <v>1</v>
      </c>
      <c r="CB606">
        <v>1</v>
      </c>
      <c r="CC606">
        <v>0</v>
      </c>
      <c r="CD606">
        <v>0</v>
      </c>
      <c r="CE606">
        <v>0</v>
      </c>
      <c r="CF606">
        <v>1</v>
      </c>
      <c r="CG606">
        <v>0</v>
      </c>
      <c r="CH606">
        <v>1</v>
      </c>
      <c r="CI606">
        <v>0</v>
      </c>
      <c r="CJ606">
        <v>0</v>
      </c>
      <c r="CK606">
        <v>0</v>
      </c>
      <c r="CL606" s="17">
        <v>1</v>
      </c>
      <c r="CM606">
        <v>0</v>
      </c>
      <c r="CN606">
        <v>43</v>
      </c>
      <c r="CO606">
        <v>0</v>
      </c>
      <c r="CP606">
        <v>1</v>
      </c>
      <c r="CQ606">
        <v>23</v>
      </c>
      <c r="CR606" s="33" t="s">
        <v>85</v>
      </c>
    </row>
    <row r="607" spans="1:96" x14ac:dyDescent="0.25">
      <c r="A607">
        <v>606</v>
      </c>
      <c r="B607">
        <v>38</v>
      </c>
      <c r="C607" s="24" t="s">
        <v>318</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319</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s="17">
        <v>0</v>
      </c>
      <c r="BT607">
        <v>0</v>
      </c>
      <c r="BU607">
        <v>0</v>
      </c>
      <c r="BV607">
        <v>1</v>
      </c>
      <c r="BW607" s="17">
        <v>0</v>
      </c>
      <c r="BX607">
        <v>0</v>
      </c>
      <c r="BY607">
        <v>0</v>
      </c>
      <c r="BZ607" s="17">
        <v>1</v>
      </c>
      <c r="CA607">
        <v>1</v>
      </c>
      <c r="CB607">
        <v>1</v>
      </c>
      <c r="CC607">
        <v>0</v>
      </c>
      <c r="CD607">
        <v>0</v>
      </c>
      <c r="CE607">
        <v>0</v>
      </c>
      <c r="CF607">
        <v>1</v>
      </c>
      <c r="CG607">
        <v>0</v>
      </c>
      <c r="CH607">
        <v>1</v>
      </c>
      <c r="CI607">
        <v>0</v>
      </c>
      <c r="CJ607">
        <v>0</v>
      </c>
      <c r="CK607">
        <v>0</v>
      </c>
      <c r="CL607" s="17">
        <v>1</v>
      </c>
      <c r="CM607">
        <v>0</v>
      </c>
      <c r="CN607">
        <v>43</v>
      </c>
      <c r="CO607">
        <v>0</v>
      </c>
      <c r="CP607">
        <v>1</v>
      </c>
      <c r="CQ607">
        <v>23</v>
      </c>
      <c r="CR607" s="33" t="s">
        <v>85</v>
      </c>
    </row>
    <row r="608" spans="1:96" x14ac:dyDescent="0.25">
      <c r="A608">
        <v>607</v>
      </c>
      <c r="B608">
        <v>38</v>
      </c>
      <c r="C608" s="24" t="s">
        <v>318</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319</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s="17">
        <v>1</v>
      </c>
      <c r="BT608">
        <v>0</v>
      </c>
      <c r="BU608">
        <v>0</v>
      </c>
      <c r="BV608">
        <v>1</v>
      </c>
      <c r="BW608" s="17">
        <v>0</v>
      </c>
      <c r="BX608">
        <v>0</v>
      </c>
      <c r="BY608">
        <v>0</v>
      </c>
      <c r="BZ608" s="17">
        <v>1</v>
      </c>
      <c r="CA608">
        <v>1</v>
      </c>
      <c r="CB608">
        <v>1</v>
      </c>
      <c r="CC608">
        <v>0</v>
      </c>
      <c r="CD608">
        <v>0</v>
      </c>
      <c r="CE608">
        <v>0</v>
      </c>
      <c r="CF608">
        <v>1</v>
      </c>
      <c r="CG608">
        <v>0</v>
      </c>
      <c r="CH608">
        <v>1</v>
      </c>
      <c r="CI608">
        <v>0</v>
      </c>
      <c r="CJ608">
        <v>0</v>
      </c>
      <c r="CK608">
        <v>0</v>
      </c>
      <c r="CL608" s="17">
        <v>1</v>
      </c>
      <c r="CM608">
        <v>0</v>
      </c>
      <c r="CN608">
        <v>43</v>
      </c>
      <c r="CO608">
        <v>0</v>
      </c>
      <c r="CP608">
        <v>1</v>
      </c>
      <c r="CQ608">
        <v>23</v>
      </c>
      <c r="CR608" s="33" t="s">
        <v>85</v>
      </c>
    </row>
    <row r="609" spans="1:96" x14ac:dyDescent="0.25">
      <c r="A609">
        <v>608</v>
      </c>
      <c r="B609">
        <v>38</v>
      </c>
      <c r="C609" s="24" t="s">
        <v>318</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319</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s="17">
        <v>0</v>
      </c>
      <c r="BT609">
        <v>0</v>
      </c>
      <c r="BU609">
        <v>0</v>
      </c>
      <c r="BV609">
        <v>1</v>
      </c>
      <c r="BW609" s="17">
        <v>0</v>
      </c>
      <c r="BX609">
        <v>0</v>
      </c>
      <c r="BY609">
        <v>0</v>
      </c>
      <c r="BZ609" s="17">
        <v>1</v>
      </c>
      <c r="CA609">
        <v>1</v>
      </c>
      <c r="CB609">
        <v>1</v>
      </c>
      <c r="CC609">
        <v>0</v>
      </c>
      <c r="CD609">
        <v>0</v>
      </c>
      <c r="CE609">
        <v>0</v>
      </c>
      <c r="CF609">
        <v>1</v>
      </c>
      <c r="CG609">
        <v>0</v>
      </c>
      <c r="CH609">
        <v>1</v>
      </c>
      <c r="CI609">
        <v>0</v>
      </c>
      <c r="CJ609">
        <v>0</v>
      </c>
      <c r="CK609">
        <v>0</v>
      </c>
      <c r="CL609" s="17">
        <v>1</v>
      </c>
      <c r="CM609">
        <v>0</v>
      </c>
      <c r="CN609">
        <v>43</v>
      </c>
      <c r="CO609">
        <v>0</v>
      </c>
      <c r="CP609">
        <v>1</v>
      </c>
      <c r="CQ609">
        <v>23</v>
      </c>
      <c r="CR609" s="33" t="s">
        <v>85</v>
      </c>
    </row>
    <row r="610" spans="1:96" x14ac:dyDescent="0.25">
      <c r="A610">
        <v>609</v>
      </c>
      <c r="B610">
        <v>38</v>
      </c>
      <c r="C610" s="24" t="s">
        <v>318</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319</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s="17">
        <v>1</v>
      </c>
      <c r="BT610">
        <v>0</v>
      </c>
      <c r="BU610">
        <v>0</v>
      </c>
      <c r="BV610">
        <v>1</v>
      </c>
      <c r="BW610" s="17">
        <v>0</v>
      </c>
      <c r="BX610">
        <v>0</v>
      </c>
      <c r="BY610">
        <v>0</v>
      </c>
      <c r="BZ610" s="17">
        <v>1</v>
      </c>
      <c r="CA610">
        <v>1</v>
      </c>
      <c r="CB610">
        <v>1</v>
      </c>
      <c r="CC610">
        <v>0</v>
      </c>
      <c r="CD610">
        <v>0</v>
      </c>
      <c r="CE610">
        <v>0</v>
      </c>
      <c r="CF610">
        <v>1</v>
      </c>
      <c r="CG610">
        <v>0</v>
      </c>
      <c r="CH610">
        <v>1</v>
      </c>
      <c r="CI610">
        <v>0</v>
      </c>
      <c r="CJ610">
        <v>0</v>
      </c>
      <c r="CK610">
        <v>0</v>
      </c>
      <c r="CL610" s="17">
        <v>1</v>
      </c>
      <c r="CM610">
        <v>0</v>
      </c>
      <c r="CN610">
        <v>43</v>
      </c>
      <c r="CO610">
        <v>0</v>
      </c>
      <c r="CP610">
        <v>1</v>
      </c>
      <c r="CQ610">
        <v>23</v>
      </c>
      <c r="CR610" s="33" t="s">
        <v>85</v>
      </c>
    </row>
    <row r="611" spans="1:96" x14ac:dyDescent="0.25">
      <c r="A611">
        <v>610</v>
      </c>
      <c r="B611">
        <v>38</v>
      </c>
      <c r="C611" s="24" t="s">
        <v>318</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319</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s="17">
        <v>1</v>
      </c>
      <c r="BT611">
        <v>0</v>
      </c>
      <c r="BU611">
        <v>0</v>
      </c>
      <c r="BV611">
        <v>1</v>
      </c>
      <c r="BW611" s="17">
        <v>0</v>
      </c>
      <c r="BX611">
        <v>0</v>
      </c>
      <c r="BY611">
        <v>0</v>
      </c>
      <c r="BZ611" s="17">
        <v>1</v>
      </c>
      <c r="CA611">
        <v>1</v>
      </c>
      <c r="CB611">
        <v>1</v>
      </c>
      <c r="CC611">
        <v>0</v>
      </c>
      <c r="CD611">
        <v>0</v>
      </c>
      <c r="CE611">
        <v>0</v>
      </c>
      <c r="CF611">
        <v>1</v>
      </c>
      <c r="CG611">
        <v>0</v>
      </c>
      <c r="CH611">
        <v>1</v>
      </c>
      <c r="CI611">
        <v>0</v>
      </c>
      <c r="CJ611">
        <v>0</v>
      </c>
      <c r="CK611">
        <v>0</v>
      </c>
      <c r="CL611" s="17">
        <v>1</v>
      </c>
      <c r="CM611">
        <v>0</v>
      </c>
      <c r="CN611">
        <v>43</v>
      </c>
      <c r="CO611">
        <v>0</v>
      </c>
      <c r="CP611">
        <v>1</v>
      </c>
      <c r="CQ611">
        <v>23</v>
      </c>
      <c r="CR611" s="33" t="s">
        <v>85</v>
      </c>
    </row>
    <row r="612" spans="1:96" x14ac:dyDescent="0.25">
      <c r="A612">
        <v>611</v>
      </c>
      <c r="B612">
        <v>38</v>
      </c>
      <c r="C612" s="24" t="s">
        <v>318</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319</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s="17">
        <v>0</v>
      </c>
      <c r="BT612">
        <v>0</v>
      </c>
      <c r="BU612">
        <v>0</v>
      </c>
      <c r="BV612">
        <v>1</v>
      </c>
      <c r="BW612" s="17">
        <v>0</v>
      </c>
      <c r="BX612">
        <v>0</v>
      </c>
      <c r="BY612">
        <v>0</v>
      </c>
      <c r="BZ612" s="17">
        <v>1</v>
      </c>
      <c r="CA612">
        <v>1</v>
      </c>
      <c r="CB612">
        <v>1</v>
      </c>
      <c r="CC612">
        <v>0</v>
      </c>
      <c r="CD612">
        <v>0</v>
      </c>
      <c r="CE612">
        <v>0</v>
      </c>
      <c r="CF612">
        <v>1</v>
      </c>
      <c r="CG612">
        <v>0</v>
      </c>
      <c r="CH612">
        <v>1</v>
      </c>
      <c r="CI612">
        <v>0</v>
      </c>
      <c r="CJ612">
        <v>0</v>
      </c>
      <c r="CK612">
        <v>0</v>
      </c>
      <c r="CL612" s="17">
        <v>1</v>
      </c>
      <c r="CM612">
        <v>0</v>
      </c>
      <c r="CN612">
        <v>43</v>
      </c>
      <c r="CO612">
        <v>0</v>
      </c>
      <c r="CP612">
        <v>1</v>
      </c>
      <c r="CQ612">
        <v>23</v>
      </c>
      <c r="CR612" s="33" t="s">
        <v>85</v>
      </c>
    </row>
    <row r="613" spans="1:96" x14ac:dyDescent="0.25">
      <c r="A613">
        <v>612</v>
      </c>
      <c r="B613">
        <v>38</v>
      </c>
      <c r="C613" s="24" t="s">
        <v>318</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319</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s="17">
        <v>1</v>
      </c>
      <c r="BT613">
        <v>0</v>
      </c>
      <c r="BU613">
        <v>0</v>
      </c>
      <c r="BV613">
        <v>1</v>
      </c>
      <c r="BW613" s="17">
        <v>0</v>
      </c>
      <c r="BX613">
        <v>0</v>
      </c>
      <c r="BY613">
        <v>0</v>
      </c>
      <c r="BZ613" s="17">
        <v>1</v>
      </c>
      <c r="CA613">
        <v>1</v>
      </c>
      <c r="CB613">
        <v>1</v>
      </c>
      <c r="CC613">
        <v>0</v>
      </c>
      <c r="CD613">
        <v>0</v>
      </c>
      <c r="CE613">
        <v>0</v>
      </c>
      <c r="CF613">
        <v>1</v>
      </c>
      <c r="CG613">
        <v>0</v>
      </c>
      <c r="CH613">
        <v>1</v>
      </c>
      <c r="CI613">
        <v>0</v>
      </c>
      <c r="CJ613">
        <v>0</v>
      </c>
      <c r="CK613">
        <v>0</v>
      </c>
      <c r="CL613" s="17">
        <v>1</v>
      </c>
      <c r="CM613">
        <v>0</v>
      </c>
      <c r="CN613">
        <v>43</v>
      </c>
      <c r="CO613">
        <v>0</v>
      </c>
      <c r="CP613">
        <v>1</v>
      </c>
      <c r="CQ613">
        <v>23</v>
      </c>
      <c r="CR613" s="33" t="s">
        <v>85</v>
      </c>
    </row>
    <row r="614" spans="1:96" s="136" customFormat="1" x14ac:dyDescent="0.25">
      <c r="A614" s="136">
        <v>613</v>
      </c>
      <c r="B614" s="136">
        <v>38</v>
      </c>
      <c r="C614" s="137" t="s">
        <v>318</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319</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50">
        <v>1</v>
      </c>
      <c r="BT614" s="136">
        <v>0</v>
      </c>
      <c r="BU614" s="136">
        <v>0</v>
      </c>
      <c r="BV614" s="136">
        <v>1</v>
      </c>
      <c r="BW614" s="150">
        <v>0</v>
      </c>
      <c r="BX614" s="136">
        <v>0</v>
      </c>
      <c r="BY614" s="136">
        <v>0</v>
      </c>
      <c r="BZ614" s="150">
        <v>1</v>
      </c>
      <c r="CA614" s="136">
        <v>1</v>
      </c>
      <c r="CB614" s="136">
        <v>1</v>
      </c>
      <c r="CC614" s="136">
        <v>0</v>
      </c>
      <c r="CD614" s="136">
        <v>0</v>
      </c>
      <c r="CE614" s="136">
        <v>0</v>
      </c>
      <c r="CF614" s="136">
        <v>1</v>
      </c>
      <c r="CG614" s="136">
        <v>0</v>
      </c>
      <c r="CH614">
        <v>1</v>
      </c>
      <c r="CI614" s="136">
        <v>0</v>
      </c>
      <c r="CJ614" s="136">
        <v>0</v>
      </c>
      <c r="CK614" s="136">
        <v>0</v>
      </c>
      <c r="CL614" s="150">
        <v>1</v>
      </c>
      <c r="CM614">
        <v>0</v>
      </c>
      <c r="CN614">
        <v>43</v>
      </c>
      <c r="CO614">
        <v>0</v>
      </c>
      <c r="CP614" s="136">
        <v>1</v>
      </c>
      <c r="CQ614" s="136">
        <v>23</v>
      </c>
      <c r="CR614" s="33" t="s">
        <v>85</v>
      </c>
    </row>
    <row r="615" spans="1:96" x14ac:dyDescent="0.25">
      <c r="A615">
        <v>614</v>
      </c>
      <c r="B615">
        <v>39</v>
      </c>
      <c r="C615" s="24" t="s">
        <v>320</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s="17">
        <v>0</v>
      </c>
      <c r="BT615">
        <v>0</v>
      </c>
      <c r="BU615">
        <v>0</v>
      </c>
      <c r="BV615">
        <v>0</v>
      </c>
      <c r="BW615" s="17">
        <v>1</v>
      </c>
      <c r="BX615">
        <v>0</v>
      </c>
      <c r="BY615">
        <v>0</v>
      </c>
      <c r="BZ615" s="17">
        <v>1</v>
      </c>
      <c r="CA615">
        <v>0</v>
      </c>
      <c r="CB615">
        <v>0</v>
      </c>
      <c r="CC615">
        <v>1</v>
      </c>
      <c r="CD615">
        <v>1</v>
      </c>
      <c r="CE615">
        <v>0</v>
      </c>
      <c r="CF615">
        <v>0</v>
      </c>
      <c r="CG615">
        <v>0</v>
      </c>
      <c r="CH615">
        <v>0</v>
      </c>
      <c r="CI615">
        <v>0</v>
      </c>
      <c r="CJ615">
        <v>0</v>
      </c>
      <c r="CK615">
        <v>0</v>
      </c>
      <c r="CL615" s="17">
        <v>0</v>
      </c>
      <c r="CM615">
        <v>0</v>
      </c>
      <c r="CN615">
        <v>0</v>
      </c>
      <c r="CO615">
        <v>0</v>
      </c>
      <c r="CP615">
        <v>1</v>
      </c>
      <c r="CQ615">
        <v>27</v>
      </c>
      <c r="CR615" s="33" t="s">
        <v>85</v>
      </c>
    </row>
    <row r="616" spans="1:96" x14ac:dyDescent="0.25">
      <c r="A616">
        <v>615</v>
      </c>
      <c r="B616">
        <v>39</v>
      </c>
      <c r="C616" s="24" t="s">
        <v>320</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s="17">
        <v>1</v>
      </c>
      <c r="BT616">
        <v>0</v>
      </c>
      <c r="BU616">
        <v>0</v>
      </c>
      <c r="BV616">
        <v>0</v>
      </c>
      <c r="BW616" s="17">
        <v>1</v>
      </c>
      <c r="BX616">
        <v>0</v>
      </c>
      <c r="BY616">
        <v>0</v>
      </c>
      <c r="BZ616" s="17">
        <v>1</v>
      </c>
      <c r="CA616">
        <v>0</v>
      </c>
      <c r="CB616">
        <v>0</v>
      </c>
      <c r="CC616">
        <v>1</v>
      </c>
      <c r="CD616">
        <v>1</v>
      </c>
      <c r="CE616">
        <v>0</v>
      </c>
      <c r="CF616">
        <v>0</v>
      </c>
      <c r="CG616">
        <v>0</v>
      </c>
      <c r="CH616">
        <v>0</v>
      </c>
      <c r="CI616">
        <v>0</v>
      </c>
      <c r="CJ616">
        <v>0</v>
      </c>
      <c r="CK616">
        <v>0</v>
      </c>
      <c r="CL616" s="17">
        <v>0</v>
      </c>
      <c r="CM616">
        <v>0</v>
      </c>
      <c r="CN616">
        <v>0</v>
      </c>
      <c r="CO616">
        <v>0</v>
      </c>
      <c r="CP616">
        <v>1</v>
      </c>
      <c r="CQ616">
        <v>27</v>
      </c>
      <c r="CR616" s="33" t="s">
        <v>85</v>
      </c>
    </row>
    <row r="617" spans="1:96" x14ac:dyDescent="0.25">
      <c r="A617">
        <v>616</v>
      </c>
      <c r="B617">
        <v>39</v>
      </c>
      <c r="C617" s="24" t="s">
        <v>320</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s="17">
        <v>0</v>
      </c>
      <c r="BT617">
        <v>0</v>
      </c>
      <c r="BU617">
        <v>0</v>
      </c>
      <c r="BV617">
        <v>0</v>
      </c>
      <c r="BW617" s="17">
        <v>1</v>
      </c>
      <c r="BX617">
        <v>0</v>
      </c>
      <c r="BY617">
        <v>0</v>
      </c>
      <c r="BZ617" s="17">
        <v>1</v>
      </c>
      <c r="CA617">
        <v>0</v>
      </c>
      <c r="CB617">
        <v>0</v>
      </c>
      <c r="CC617">
        <v>1</v>
      </c>
      <c r="CD617">
        <v>1</v>
      </c>
      <c r="CE617">
        <v>0</v>
      </c>
      <c r="CF617">
        <v>0</v>
      </c>
      <c r="CG617">
        <v>0</v>
      </c>
      <c r="CH617">
        <v>0</v>
      </c>
      <c r="CI617">
        <v>0</v>
      </c>
      <c r="CJ617">
        <v>0</v>
      </c>
      <c r="CK617">
        <v>0</v>
      </c>
      <c r="CL617" s="17">
        <v>0</v>
      </c>
      <c r="CM617">
        <v>0</v>
      </c>
      <c r="CN617">
        <v>0</v>
      </c>
      <c r="CO617">
        <v>0</v>
      </c>
      <c r="CP617">
        <v>1</v>
      </c>
      <c r="CQ617">
        <v>27</v>
      </c>
      <c r="CR617" s="33" t="s">
        <v>85</v>
      </c>
    </row>
    <row r="618" spans="1:96" x14ac:dyDescent="0.25">
      <c r="A618">
        <v>617</v>
      </c>
      <c r="B618">
        <v>39</v>
      </c>
      <c r="C618" s="24" t="s">
        <v>320</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s="17">
        <v>1</v>
      </c>
      <c r="BT618">
        <v>0</v>
      </c>
      <c r="BU618">
        <v>0</v>
      </c>
      <c r="BV618">
        <v>0</v>
      </c>
      <c r="BW618" s="17">
        <v>1</v>
      </c>
      <c r="BX618">
        <v>0</v>
      </c>
      <c r="BY618">
        <v>0</v>
      </c>
      <c r="BZ618" s="17">
        <v>1</v>
      </c>
      <c r="CA618">
        <v>0</v>
      </c>
      <c r="CB618">
        <v>0</v>
      </c>
      <c r="CC618">
        <v>1</v>
      </c>
      <c r="CD618">
        <v>1</v>
      </c>
      <c r="CE618">
        <v>0</v>
      </c>
      <c r="CF618">
        <v>0</v>
      </c>
      <c r="CG618">
        <v>0</v>
      </c>
      <c r="CH618">
        <v>0</v>
      </c>
      <c r="CI618">
        <v>0</v>
      </c>
      <c r="CJ618">
        <v>0</v>
      </c>
      <c r="CK618">
        <v>0</v>
      </c>
      <c r="CL618" s="17">
        <v>0</v>
      </c>
      <c r="CM618">
        <v>0</v>
      </c>
      <c r="CN618">
        <v>0</v>
      </c>
      <c r="CO618">
        <v>0</v>
      </c>
      <c r="CP618">
        <v>1</v>
      </c>
      <c r="CQ618">
        <v>27</v>
      </c>
      <c r="CR618" s="33" t="s">
        <v>85</v>
      </c>
    </row>
    <row r="619" spans="1:96" x14ac:dyDescent="0.25">
      <c r="A619">
        <v>618</v>
      </c>
      <c r="B619">
        <v>39</v>
      </c>
      <c r="C619" s="24" t="s">
        <v>320</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s="17">
        <v>0</v>
      </c>
      <c r="BT619">
        <v>0</v>
      </c>
      <c r="BU619">
        <v>0</v>
      </c>
      <c r="BV619">
        <v>0</v>
      </c>
      <c r="BW619" s="17">
        <v>1</v>
      </c>
      <c r="BX619">
        <v>0</v>
      </c>
      <c r="BY619">
        <v>0</v>
      </c>
      <c r="BZ619" s="17">
        <v>1</v>
      </c>
      <c r="CA619">
        <v>0</v>
      </c>
      <c r="CB619">
        <v>0</v>
      </c>
      <c r="CC619">
        <v>1</v>
      </c>
      <c r="CD619">
        <v>1</v>
      </c>
      <c r="CE619">
        <v>0</v>
      </c>
      <c r="CF619">
        <v>0</v>
      </c>
      <c r="CG619">
        <v>0</v>
      </c>
      <c r="CH619">
        <v>0</v>
      </c>
      <c r="CI619">
        <v>0</v>
      </c>
      <c r="CJ619">
        <v>0</v>
      </c>
      <c r="CK619">
        <v>0</v>
      </c>
      <c r="CL619" s="17">
        <v>0</v>
      </c>
      <c r="CM619">
        <v>0</v>
      </c>
      <c r="CN619">
        <v>0</v>
      </c>
      <c r="CO619">
        <v>0</v>
      </c>
      <c r="CP619">
        <v>1</v>
      </c>
      <c r="CQ619">
        <v>27</v>
      </c>
      <c r="CR619" s="33" t="s">
        <v>85</v>
      </c>
    </row>
    <row r="620" spans="1:96" x14ac:dyDescent="0.25">
      <c r="A620">
        <v>619</v>
      </c>
      <c r="B620">
        <v>39</v>
      </c>
      <c r="C620" s="24" t="s">
        <v>320</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s="17">
        <v>1</v>
      </c>
      <c r="BT620">
        <v>0</v>
      </c>
      <c r="BU620">
        <v>0</v>
      </c>
      <c r="BV620">
        <v>0</v>
      </c>
      <c r="BW620" s="17">
        <v>1</v>
      </c>
      <c r="BX620">
        <v>0</v>
      </c>
      <c r="BY620">
        <v>0</v>
      </c>
      <c r="BZ620" s="17">
        <v>1</v>
      </c>
      <c r="CA620">
        <v>0</v>
      </c>
      <c r="CB620">
        <v>0</v>
      </c>
      <c r="CC620">
        <v>1</v>
      </c>
      <c r="CD620">
        <v>1</v>
      </c>
      <c r="CE620">
        <v>0</v>
      </c>
      <c r="CF620">
        <v>0</v>
      </c>
      <c r="CG620">
        <v>0</v>
      </c>
      <c r="CH620">
        <v>0</v>
      </c>
      <c r="CI620">
        <v>0</v>
      </c>
      <c r="CJ620">
        <v>0</v>
      </c>
      <c r="CK620">
        <v>0</v>
      </c>
      <c r="CL620" s="17">
        <v>0</v>
      </c>
      <c r="CM620">
        <v>0</v>
      </c>
      <c r="CN620">
        <v>0</v>
      </c>
      <c r="CO620">
        <v>0</v>
      </c>
      <c r="CP620">
        <v>1</v>
      </c>
      <c r="CQ620">
        <v>27</v>
      </c>
      <c r="CR620" s="33" t="s">
        <v>85</v>
      </c>
    </row>
    <row r="621" spans="1:96" x14ac:dyDescent="0.25">
      <c r="A621">
        <v>620</v>
      </c>
      <c r="B621">
        <v>39</v>
      </c>
      <c r="C621" s="24" t="s">
        <v>320</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s="17">
        <v>0</v>
      </c>
      <c r="BT621">
        <v>0</v>
      </c>
      <c r="BU621">
        <v>0</v>
      </c>
      <c r="BV621">
        <v>0</v>
      </c>
      <c r="BW621" s="17">
        <v>1</v>
      </c>
      <c r="BX621">
        <v>0</v>
      </c>
      <c r="BY621">
        <v>0</v>
      </c>
      <c r="BZ621" s="17">
        <v>1</v>
      </c>
      <c r="CA621">
        <v>0</v>
      </c>
      <c r="CB621">
        <v>0</v>
      </c>
      <c r="CC621">
        <v>1</v>
      </c>
      <c r="CD621">
        <v>1</v>
      </c>
      <c r="CE621">
        <v>0</v>
      </c>
      <c r="CF621">
        <v>0</v>
      </c>
      <c r="CG621">
        <v>0</v>
      </c>
      <c r="CH621">
        <v>0</v>
      </c>
      <c r="CI621">
        <v>0</v>
      </c>
      <c r="CJ621">
        <v>0</v>
      </c>
      <c r="CK621">
        <v>0</v>
      </c>
      <c r="CL621" s="17">
        <v>0</v>
      </c>
      <c r="CM621">
        <v>0</v>
      </c>
      <c r="CN621">
        <v>0</v>
      </c>
      <c r="CO621">
        <v>0</v>
      </c>
      <c r="CP621">
        <v>1</v>
      </c>
      <c r="CQ621">
        <v>27</v>
      </c>
      <c r="CR621" s="33" t="s">
        <v>85</v>
      </c>
    </row>
    <row r="622" spans="1:96" x14ac:dyDescent="0.25">
      <c r="A622">
        <v>621</v>
      </c>
      <c r="B622">
        <v>39</v>
      </c>
      <c r="C622" s="24" t="s">
        <v>320</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s="17">
        <v>1</v>
      </c>
      <c r="BT622">
        <v>0</v>
      </c>
      <c r="BU622">
        <v>0</v>
      </c>
      <c r="BV622">
        <v>0</v>
      </c>
      <c r="BW622" s="17">
        <v>1</v>
      </c>
      <c r="BX622">
        <v>0</v>
      </c>
      <c r="BY622">
        <v>0</v>
      </c>
      <c r="BZ622" s="17">
        <v>1</v>
      </c>
      <c r="CA622">
        <v>0</v>
      </c>
      <c r="CB622">
        <v>0</v>
      </c>
      <c r="CC622">
        <v>1</v>
      </c>
      <c r="CD622">
        <v>1</v>
      </c>
      <c r="CE622">
        <v>0</v>
      </c>
      <c r="CF622">
        <v>0</v>
      </c>
      <c r="CG622">
        <v>0</v>
      </c>
      <c r="CH622">
        <v>0</v>
      </c>
      <c r="CI622">
        <v>0</v>
      </c>
      <c r="CJ622">
        <v>0</v>
      </c>
      <c r="CK622">
        <v>0</v>
      </c>
      <c r="CL622" s="17">
        <v>0</v>
      </c>
      <c r="CM622">
        <v>0</v>
      </c>
      <c r="CN622">
        <v>0</v>
      </c>
      <c r="CO622">
        <v>0</v>
      </c>
      <c r="CP622">
        <v>1</v>
      </c>
      <c r="CQ622">
        <v>27</v>
      </c>
      <c r="CR622" s="33" t="s">
        <v>85</v>
      </c>
    </row>
    <row r="623" spans="1:96" x14ac:dyDescent="0.25">
      <c r="A623">
        <v>622</v>
      </c>
      <c r="B623">
        <v>39</v>
      </c>
      <c r="C623" s="24" t="s">
        <v>320</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s="17">
        <v>0</v>
      </c>
      <c r="BT623">
        <v>0</v>
      </c>
      <c r="BU623">
        <v>0</v>
      </c>
      <c r="BV623">
        <v>0</v>
      </c>
      <c r="BW623" s="17">
        <v>1</v>
      </c>
      <c r="BX623">
        <v>0</v>
      </c>
      <c r="BY623">
        <v>0</v>
      </c>
      <c r="BZ623" s="17">
        <v>1</v>
      </c>
      <c r="CA623">
        <v>0</v>
      </c>
      <c r="CB623">
        <v>0</v>
      </c>
      <c r="CC623">
        <v>1</v>
      </c>
      <c r="CD623">
        <v>1</v>
      </c>
      <c r="CE623">
        <v>0</v>
      </c>
      <c r="CF623">
        <v>0</v>
      </c>
      <c r="CG623">
        <v>0</v>
      </c>
      <c r="CH623">
        <v>0</v>
      </c>
      <c r="CI623">
        <v>0</v>
      </c>
      <c r="CJ623">
        <v>0</v>
      </c>
      <c r="CK623">
        <v>0</v>
      </c>
      <c r="CL623" s="17">
        <v>0</v>
      </c>
      <c r="CM623">
        <v>0</v>
      </c>
      <c r="CN623">
        <v>0</v>
      </c>
      <c r="CO623">
        <v>0</v>
      </c>
      <c r="CP623">
        <v>1</v>
      </c>
      <c r="CQ623">
        <v>27</v>
      </c>
      <c r="CR623" s="33" t="s">
        <v>85</v>
      </c>
    </row>
    <row r="624" spans="1:96" s="136" customFormat="1" x14ac:dyDescent="0.25">
      <c r="A624" s="136">
        <v>623</v>
      </c>
      <c r="B624" s="136">
        <v>39</v>
      </c>
      <c r="C624" s="137" t="s">
        <v>320</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50">
        <v>1</v>
      </c>
      <c r="BT624" s="136">
        <v>0</v>
      </c>
      <c r="BU624" s="136">
        <v>0</v>
      </c>
      <c r="BV624" s="136">
        <v>0</v>
      </c>
      <c r="BW624" s="150">
        <v>1</v>
      </c>
      <c r="BX624" s="136">
        <v>0</v>
      </c>
      <c r="BY624" s="136">
        <v>0</v>
      </c>
      <c r="BZ624" s="150">
        <v>1</v>
      </c>
      <c r="CA624" s="136">
        <v>0</v>
      </c>
      <c r="CB624" s="136">
        <v>0</v>
      </c>
      <c r="CC624" s="136">
        <v>1</v>
      </c>
      <c r="CD624" s="136">
        <v>1</v>
      </c>
      <c r="CE624" s="136">
        <v>0</v>
      </c>
      <c r="CF624" s="136">
        <v>0</v>
      </c>
      <c r="CG624" s="136">
        <v>0</v>
      </c>
      <c r="CH624">
        <v>0</v>
      </c>
      <c r="CI624" s="136">
        <v>0</v>
      </c>
      <c r="CJ624" s="136">
        <v>0</v>
      </c>
      <c r="CK624" s="136">
        <v>0</v>
      </c>
      <c r="CL624" s="150">
        <v>0</v>
      </c>
      <c r="CM624">
        <v>0</v>
      </c>
      <c r="CN624">
        <v>0</v>
      </c>
      <c r="CO624">
        <v>0</v>
      </c>
      <c r="CP624">
        <v>1</v>
      </c>
      <c r="CQ624">
        <v>27</v>
      </c>
      <c r="CR624" s="33" t="s">
        <v>85</v>
      </c>
    </row>
    <row r="625" spans="1:96" x14ac:dyDescent="0.25">
      <c r="A625">
        <v>624</v>
      </c>
      <c r="B625">
        <v>40</v>
      </c>
      <c r="C625" s="24" t="s">
        <v>323</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s="17">
        <v>0</v>
      </c>
      <c r="BT625">
        <v>0</v>
      </c>
      <c r="BU625">
        <v>0</v>
      </c>
      <c r="BV625">
        <v>1</v>
      </c>
      <c r="BW625" s="17">
        <v>0</v>
      </c>
      <c r="BX625">
        <v>0</v>
      </c>
      <c r="BY625">
        <v>0</v>
      </c>
      <c r="BZ625" s="17">
        <v>0</v>
      </c>
      <c r="CA625">
        <v>0</v>
      </c>
      <c r="CB625">
        <v>0</v>
      </c>
      <c r="CC625">
        <v>1</v>
      </c>
      <c r="CD625">
        <v>1</v>
      </c>
      <c r="CE625">
        <v>0</v>
      </c>
      <c r="CF625">
        <v>0</v>
      </c>
      <c r="CG625">
        <v>1</v>
      </c>
      <c r="CH625">
        <v>0</v>
      </c>
      <c r="CI625">
        <v>0</v>
      </c>
      <c r="CJ625">
        <v>0</v>
      </c>
      <c r="CK625">
        <v>0</v>
      </c>
      <c r="CL625" s="17">
        <v>0</v>
      </c>
      <c r="CM625">
        <v>0.17100000000000001</v>
      </c>
      <c r="CN625">
        <v>66</v>
      </c>
      <c r="CO625">
        <v>1</v>
      </c>
      <c r="CP625">
        <v>0</v>
      </c>
      <c r="CQ625">
        <v>32</v>
      </c>
      <c r="CR625" s="33" t="s">
        <v>85</v>
      </c>
    </row>
    <row r="626" spans="1:96" x14ac:dyDescent="0.25">
      <c r="A626">
        <v>625</v>
      </c>
      <c r="B626">
        <v>40</v>
      </c>
      <c r="C626" s="24" t="s">
        <v>323</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s="17">
        <v>0</v>
      </c>
      <c r="BT626">
        <v>0</v>
      </c>
      <c r="BU626">
        <v>0</v>
      </c>
      <c r="BV626">
        <v>1</v>
      </c>
      <c r="BW626" s="17">
        <v>0</v>
      </c>
      <c r="BX626">
        <v>0</v>
      </c>
      <c r="BY626">
        <v>0</v>
      </c>
      <c r="BZ626" s="17">
        <v>0</v>
      </c>
      <c r="CA626">
        <v>0</v>
      </c>
      <c r="CB626">
        <v>0</v>
      </c>
      <c r="CC626">
        <v>1</v>
      </c>
      <c r="CD626">
        <v>1</v>
      </c>
      <c r="CE626">
        <v>1</v>
      </c>
      <c r="CF626">
        <v>0</v>
      </c>
      <c r="CG626">
        <v>1</v>
      </c>
      <c r="CH626">
        <v>0</v>
      </c>
      <c r="CI626">
        <v>0</v>
      </c>
      <c r="CJ626">
        <v>0</v>
      </c>
      <c r="CK626">
        <v>0</v>
      </c>
      <c r="CL626" s="17">
        <v>1</v>
      </c>
      <c r="CM626">
        <v>0.17100000000000001</v>
      </c>
      <c r="CN626">
        <v>66</v>
      </c>
      <c r="CO626">
        <v>1</v>
      </c>
      <c r="CP626">
        <v>0</v>
      </c>
      <c r="CQ626">
        <v>32</v>
      </c>
      <c r="CR626" s="33" t="s">
        <v>85</v>
      </c>
    </row>
    <row r="627" spans="1:96" x14ac:dyDescent="0.25">
      <c r="A627">
        <v>626</v>
      </c>
      <c r="B627">
        <v>40</v>
      </c>
      <c r="C627" s="24" t="s">
        <v>323</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s="17">
        <v>0</v>
      </c>
      <c r="BT627">
        <v>0</v>
      </c>
      <c r="BU627">
        <v>0</v>
      </c>
      <c r="BV627">
        <v>1</v>
      </c>
      <c r="BW627" s="17">
        <v>0</v>
      </c>
      <c r="BX627">
        <v>0</v>
      </c>
      <c r="BY627">
        <v>0</v>
      </c>
      <c r="BZ627" s="17">
        <v>0</v>
      </c>
      <c r="CA627">
        <v>0</v>
      </c>
      <c r="CB627">
        <v>0</v>
      </c>
      <c r="CC627">
        <v>1</v>
      </c>
      <c r="CD627">
        <v>1</v>
      </c>
      <c r="CE627">
        <v>0</v>
      </c>
      <c r="CF627">
        <v>0</v>
      </c>
      <c r="CG627">
        <v>1</v>
      </c>
      <c r="CH627">
        <v>0</v>
      </c>
      <c r="CI627">
        <v>0</v>
      </c>
      <c r="CJ627">
        <v>1</v>
      </c>
      <c r="CK627">
        <v>0</v>
      </c>
      <c r="CL627" s="17">
        <v>0</v>
      </c>
      <c r="CM627">
        <v>0.17100000000000001</v>
      </c>
      <c r="CN627">
        <v>66</v>
      </c>
      <c r="CO627">
        <v>1</v>
      </c>
      <c r="CP627">
        <v>0</v>
      </c>
      <c r="CQ627">
        <v>32</v>
      </c>
      <c r="CR627" s="33" t="s">
        <v>85</v>
      </c>
    </row>
    <row r="628" spans="1:96" x14ac:dyDescent="0.25">
      <c r="A628">
        <v>627</v>
      </c>
      <c r="B628">
        <v>40</v>
      </c>
      <c r="C628" s="24" t="s">
        <v>323</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s="17">
        <v>0</v>
      </c>
      <c r="BT628">
        <v>0</v>
      </c>
      <c r="BU628">
        <v>0</v>
      </c>
      <c r="BV628">
        <v>1</v>
      </c>
      <c r="BW628" s="17">
        <v>0</v>
      </c>
      <c r="BX628">
        <v>0</v>
      </c>
      <c r="BY628">
        <v>0</v>
      </c>
      <c r="BZ628" s="17">
        <v>0</v>
      </c>
      <c r="CA628">
        <v>0</v>
      </c>
      <c r="CB628">
        <v>0</v>
      </c>
      <c r="CC628">
        <v>1</v>
      </c>
      <c r="CD628">
        <v>1</v>
      </c>
      <c r="CE628">
        <v>0</v>
      </c>
      <c r="CF628">
        <v>0</v>
      </c>
      <c r="CG628">
        <v>0</v>
      </c>
      <c r="CH628">
        <v>0</v>
      </c>
      <c r="CI628">
        <v>0</v>
      </c>
      <c r="CJ628">
        <v>0</v>
      </c>
      <c r="CK628">
        <v>0</v>
      </c>
      <c r="CL628" s="17">
        <v>0</v>
      </c>
      <c r="CM628">
        <v>0.17100000000000001</v>
      </c>
      <c r="CN628">
        <v>66</v>
      </c>
      <c r="CO628">
        <v>1</v>
      </c>
      <c r="CP628">
        <v>0</v>
      </c>
      <c r="CQ628">
        <v>32</v>
      </c>
      <c r="CR628" s="33" t="s">
        <v>85</v>
      </c>
    </row>
    <row r="629" spans="1:96" x14ac:dyDescent="0.25">
      <c r="A629">
        <v>628</v>
      </c>
      <c r="B629">
        <v>40</v>
      </c>
      <c r="C629" s="24" t="s">
        <v>323</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s="17">
        <v>0</v>
      </c>
      <c r="BT629">
        <v>0</v>
      </c>
      <c r="BU629">
        <v>0</v>
      </c>
      <c r="BV629">
        <v>1</v>
      </c>
      <c r="BW629" s="17">
        <v>0</v>
      </c>
      <c r="BX629">
        <v>0</v>
      </c>
      <c r="BY629">
        <v>0</v>
      </c>
      <c r="BZ629" s="17">
        <v>0</v>
      </c>
      <c r="CA629">
        <v>0</v>
      </c>
      <c r="CB629">
        <v>0</v>
      </c>
      <c r="CC629">
        <v>1</v>
      </c>
      <c r="CD629">
        <v>1</v>
      </c>
      <c r="CE629">
        <v>0</v>
      </c>
      <c r="CF629">
        <v>0</v>
      </c>
      <c r="CG629">
        <v>0</v>
      </c>
      <c r="CH629">
        <v>0</v>
      </c>
      <c r="CI629">
        <v>0</v>
      </c>
      <c r="CJ629">
        <v>0</v>
      </c>
      <c r="CK629">
        <v>0</v>
      </c>
      <c r="CL629" s="17">
        <v>0</v>
      </c>
      <c r="CM629">
        <v>0.17100000000000001</v>
      </c>
      <c r="CN629">
        <v>66</v>
      </c>
      <c r="CO629">
        <v>1</v>
      </c>
      <c r="CP629">
        <v>0</v>
      </c>
      <c r="CQ629">
        <v>32</v>
      </c>
      <c r="CR629" s="33" t="s">
        <v>85</v>
      </c>
    </row>
    <row r="630" spans="1:96" x14ac:dyDescent="0.25">
      <c r="A630">
        <v>629</v>
      </c>
      <c r="B630">
        <v>40</v>
      </c>
      <c r="C630" s="24" t="s">
        <v>323</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s="17">
        <v>0</v>
      </c>
      <c r="BT630">
        <v>0</v>
      </c>
      <c r="BU630">
        <v>0</v>
      </c>
      <c r="BV630">
        <v>1</v>
      </c>
      <c r="BW630" s="17">
        <v>0</v>
      </c>
      <c r="BX630">
        <v>0</v>
      </c>
      <c r="BY630">
        <v>0</v>
      </c>
      <c r="BZ630" s="17">
        <v>0</v>
      </c>
      <c r="CA630">
        <v>0</v>
      </c>
      <c r="CB630">
        <v>0</v>
      </c>
      <c r="CC630">
        <v>1</v>
      </c>
      <c r="CD630">
        <v>1</v>
      </c>
      <c r="CE630">
        <v>0</v>
      </c>
      <c r="CF630">
        <v>0</v>
      </c>
      <c r="CG630">
        <v>0</v>
      </c>
      <c r="CH630">
        <v>0</v>
      </c>
      <c r="CI630">
        <v>0</v>
      </c>
      <c r="CJ630">
        <v>0</v>
      </c>
      <c r="CK630">
        <v>0</v>
      </c>
      <c r="CL630" s="17">
        <v>0</v>
      </c>
      <c r="CM630">
        <v>0.17100000000000001</v>
      </c>
      <c r="CN630">
        <v>66</v>
      </c>
      <c r="CO630">
        <v>1</v>
      </c>
      <c r="CP630">
        <v>0</v>
      </c>
      <c r="CQ630">
        <v>32</v>
      </c>
      <c r="CR630" s="33" t="s">
        <v>85</v>
      </c>
    </row>
    <row r="631" spans="1:96" x14ac:dyDescent="0.25">
      <c r="A631">
        <v>630</v>
      </c>
      <c r="B631">
        <v>40</v>
      </c>
      <c r="C631" s="24" t="s">
        <v>323</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s="17">
        <v>0</v>
      </c>
      <c r="BT631">
        <v>0</v>
      </c>
      <c r="BU631">
        <v>0</v>
      </c>
      <c r="BV631">
        <v>1</v>
      </c>
      <c r="BW631" s="17">
        <v>0</v>
      </c>
      <c r="BX631">
        <v>0</v>
      </c>
      <c r="BY631">
        <v>0</v>
      </c>
      <c r="BZ631" s="17">
        <v>0</v>
      </c>
      <c r="CA631">
        <v>0</v>
      </c>
      <c r="CB631">
        <v>0</v>
      </c>
      <c r="CC631">
        <v>1</v>
      </c>
      <c r="CD631">
        <v>1</v>
      </c>
      <c r="CE631">
        <v>0</v>
      </c>
      <c r="CF631">
        <v>0</v>
      </c>
      <c r="CG631">
        <v>0</v>
      </c>
      <c r="CH631">
        <v>0</v>
      </c>
      <c r="CI631">
        <v>0</v>
      </c>
      <c r="CJ631">
        <v>0</v>
      </c>
      <c r="CK631">
        <v>0</v>
      </c>
      <c r="CL631" s="17">
        <v>0</v>
      </c>
      <c r="CM631">
        <v>0.17100000000000001</v>
      </c>
      <c r="CN631">
        <v>66</v>
      </c>
      <c r="CO631">
        <v>1</v>
      </c>
      <c r="CP631">
        <v>0</v>
      </c>
      <c r="CQ631">
        <v>32</v>
      </c>
      <c r="CR631" s="33" t="s">
        <v>85</v>
      </c>
    </row>
    <row r="632" spans="1:96" x14ac:dyDescent="0.25">
      <c r="A632">
        <v>631</v>
      </c>
      <c r="B632">
        <v>40</v>
      </c>
      <c r="C632" s="24" t="s">
        <v>323</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s="17">
        <v>0</v>
      </c>
      <c r="BT632">
        <v>0</v>
      </c>
      <c r="BU632">
        <v>0</v>
      </c>
      <c r="BV632">
        <v>1</v>
      </c>
      <c r="BW632" s="17">
        <v>0</v>
      </c>
      <c r="BX632">
        <v>0</v>
      </c>
      <c r="BY632">
        <v>0</v>
      </c>
      <c r="BZ632" s="17">
        <v>0</v>
      </c>
      <c r="CA632">
        <v>0</v>
      </c>
      <c r="CB632">
        <v>0</v>
      </c>
      <c r="CC632">
        <v>1</v>
      </c>
      <c r="CD632">
        <v>1</v>
      </c>
      <c r="CE632">
        <v>0</v>
      </c>
      <c r="CF632">
        <v>0</v>
      </c>
      <c r="CG632">
        <v>0</v>
      </c>
      <c r="CH632">
        <v>0</v>
      </c>
      <c r="CI632">
        <v>0</v>
      </c>
      <c r="CJ632">
        <v>0</v>
      </c>
      <c r="CK632">
        <v>0</v>
      </c>
      <c r="CL632" s="17">
        <v>0</v>
      </c>
      <c r="CM632">
        <v>0.17100000000000001</v>
      </c>
      <c r="CN632">
        <v>66</v>
      </c>
      <c r="CO632">
        <v>1</v>
      </c>
      <c r="CP632">
        <v>0</v>
      </c>
      <c r="CQ632">
        <v>32</v>
      </c>
      <c r="CR632" s="33" t="s">
        <v>85</v>
      </c>
    </row>
    <row r="633" spans="1:96" x14ac:dyDescent="0.25">
      <c r="A633">
        <v>632</v>
      </c>
      <c r="B633">
        <v>40</v>
      </c>
      <c r="C633" s="24" t="s">
        <v>323</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s="17">
        <v>0</v>
      </c>
      <c r="BT633">
        <v>0</v>
      </c>
      <c r="BU633">
        <v>0</v>
      </c>
      <c r="BV633">
        <v>1</v>
      </c>
      <c r="BW633" s="17">
        <v>0</v>
      </c>
      <c r="BX633">
        <v>0</v>
      </c>
      <c r="BY633">
        <v>0</v>
      </c>
      <c r="BZ633" s="17">
        <v>0</v>
      </c>
      <c r="CA633">
        <v>0</v>
      </c>
      <c r="CB633">
        <v>0</v>
      </c>
      <c r="CC633">
        <v>1</v>
      </c>
      <c r="CD633">
        <v>1</v>
      </c>
      <c r="CE633">
        <v>0</v>
      </c>
      <c r="CF633">
        <v>0</v>
      </c>
      <c r="CG633">
        <v>0</v>
      </c>
      <c r="CH633">
        <v>0</v>
      </c>
      <c r="CI633">
        <v>0</v>
      </c>
      <c r="CJ633">
        <v>0</v>
      </c>
      <c r="CK633">
        <v>0</v>
      </c>
      <c r="CL633" s="17">
        <v>0</v>
      </c>
      <c r="CM633">
        <v>0.17100000000000001</v>
      </c>
      <c r="CN633">
        <v>66</v>
      </c>
      <c r="CO633">
        <v>1</v>
      </c>
      <c r="CP633">
        <v>0</v>
      </c>
      <c r="CQ633">
        <v>32</v>
      </c>
      <c r="CR633" s="33" t="s">
        <v>85</v>
      </c>
    </row>
    <row r="634" spans="1:96" x14ac:dyDescent="0.25">
      <c r="A634">
        <v>633</v>
      </c>
      <c r="B634">
        <v>40</v>
      </c>
      <c r="C634" s="24" t="s">
        <v>323</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s="17">
        <v>0</v>
      </c>
      <c r="BT634">
        <v>0</v>
      </c>
      <c r="BU634">
        <v>0</v>
      </c>
      <c r="BV634">
        <v>1</v>
      </c>
      <c r="BW634" s="17">
        <v>0</v>
      </c>
      <c r="BX634">
        <v>0</v>
      </c>
      <c r="BY634">
        <v>0</v>
      </c>
      <c r="BZ634" s="17">
        <v>0</v>
      </c>
      <c r="CA634">
        <v>0</v>
      </c>
      <c r="CB634">
        <v>0</v>
      </c>
      <c r="CC634">
        <v>1</v>
      </c>
      <c r="CD634">
        <v>1</v>
      </c>
      <c r="CE634">
        <v>0</v>
      </c>
      <c r="CF634">
        <v>0</v>
      </c>
      <c r="CG634">
        <v>0</v>
      </c>
      <c r="CH634">
        <v>0</v>
      </c>
      <c r="CI634">
        <v>0</v>
      </c>
      <c r="CJ634">
        <v>0</v>
      </c>
      <c r="CK634">
        <v>0</v>
      </c>
      <c r="CL634" s="17">
        <v>0</v>
      </c>
      <c r="CM634">
        <v>0.17100000000000001</v>
      </c>
      <c r="CN634">
        <v>66</v>
      </c>
      <c r="CO634">
        <v>1</v>
      </c>
      <c r="CP634">
        <v>0</v>
      </c>
      <c r="CQ634">
        <v>32</v>
      </c>
      <c r="CR634" s="33" t="s">
        <v>85</v>
      </c>
    </row>
    <row r="635" spans="1:96" x14ac:dyDescent="0.25">
      <c r="A635">
        <v>634</v>
      </c>
      <c r="B635">
        <v>40</v>
      </c>
      <c r="C635" s="24" t="s">
        <v>323</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s="17">
        <v>0</v>
      </c>
      <c r="BT635">
        <v>0</v>
      </c>
      <c r="BU635">
        <v>0</v>
      </c>
      <c r="BV635">
        <v>1</v>
      </c>
      <c r="BW635" s="17">
        <v>0</v>
      </c>
      <c r="BX635">
        <v>0</v>
      </c>
      <c r="BY635">
        <v>0</v>
      </c>
      <c r="BZ635" s="17">
        <v>0</v>
      </c>
      <c r="CA635">
        <v>0</v>
      </c>
      <c r="CB635">
        <v>0</v>
      </c>
      <c r="CC635">
        <v>1</v>
      </c>
      <c r="CD635">
        <v>1</v>
      </c>
      <c r="CE635">
        <v>0</v>
      </c>
      <c r="CF635">
        <v>0</v>
      </c>
      <c r="CG635">
        <v>0</v>
      </c>
      <c r="CH635">
        <v>0</v>
      </c>
      <c r="CI635">
        <v>0</v>
      </c>
      <c r="CJ635">
        <v>0</v>
      </c>
      <c r="CK635">
        <v>0</v>
      </c>
      <c r="CL635" s="17">
        <v>0</v>
      </c>
      <c r="CM635">
        <v>0.17100000000000001</v>
      </c>
      <c r="CN635">
        <v>66</v>
      </c>
      <c r="CO635">
        <v>1</v>
      </c>
      <c r="CP635">
        <v>0</v>
      </c>
      <c r="CQ635">
        <v>32</v>
      </c>
      <c r="CR635" s="33" t="s">
        <v>85</v>
      </c>
    </row>
    <row r="636" spans="1:96" x14ac:dyDescent="0.25">
      <c r="A636">
        <v>635</v>
      </c>
      <c r="B636">
        <v>40</v>
      </c>
      <c r="C636" s="24" t="s">
        <v>323</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s="17">
        <v>0</v>
      </c>
      <c r="BT636">
        <v>0</v>
      </c>
      <c r="BU636">
        <v>0</v>
      </c>
      <c r="BV636">
        <v>1</v>
      </c>
      <c r="BW636" s="17">
        <v>0</v>
      </c>
      <c r="BX636">
        <v>0</v>
      </c>
      <c r="BY636">
        <v>0</v>
      </c>
      <c r="BZ636" s="17">
        <v>0</v>
      </c>
      <c r="CA636">
        <v>0</v>
      </c>
      <c r="CB636">
        <v>0</v>
      </c>
      <c r="CC636">
        <v>1</v>
      </c>
      <c r="CD636">
        <v>1</v>
      </c>
      <c r="CE636">
        <v>0</v>
      </c>
      <c r="CF636">
        <v>0</v>
      </c>
      <c r="CG636">
        <v>0</v>
      </c>
      <c r="CH636">
        <v>0</v>
      </c>
      <c r="CI636">
        <v>0</v>
      </c>
      <c r="CJ636">
        <v>0</v>
      </c>
      <c r="CK636">
        <v>0</v>
      </c>
      <c r="CL636" s="17">
        <v>0</v>
      </c>
      <c r="CM636">
        <v>0.17100000000000001</v>
      </c>
      <c r="CN636">
        <v>66</v>
      </c>
      <c r="CO636">
        <v>1</v>
      </c>
      <c r="CP636">
        <v>0</v>
      </c>
      <c r="CQ636">
        <v>32</v>
      </c>
      <c r="CR636" s="33" t="s">
        <v>85</v>
      </c>
    </row>
    <row r="637" spans="1:96" x14ac:dyDescent="0.25">
      <c r="A637">
        <v>636</v>
      </c>
      <c r="B637">
        <v>40</v>
      </c>
      <c r="C637" s="24" t="s">
        <v>323</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s="17">
        <v>0</v>
      </c>
      <c r="BT637">
        <v>0</v>
      </c>
      <c r="BU637">
        <v>0</v>
      </c>
      <c r="BV637">
        <v>1</v>
      </c>
      <c r="BW637" s="17">
        <v>0</v>
      </c>
      <c r="BX637">
        <v>0</v>
      </c>
      <c r="BY637">
        <v>0</v>
      </c>
      <c r="BZ637" s="17">
        <v>0</v>
      </c>
      <c r="CA637">
        <v>0</v>
      </c>
      <c r="CB637">
        <v>0</v>
      </c>
      <c r="CC637">
        <v>1</v>
      </c>
      <c r="CD637">
        <v>1</v>
      </c>
      <c r="CE637">
        <v>0</v>
      </c>
      <c r="CF637">
        <v>0</v>
      </c>
      <c r="CG637">
        <v>0</v>
      </c>
      <c r="CH637">
        <v>0</v>
      </c>
      <c r="CI637">
        <v>0</v>
      </c>
      <c r="CJ637">
        <v>0</v>
      </c>
      <c r="CK637">
        <v>0</v>
      </c>
      <c r="CL637" s="17">
        <v>0</v>
      </c>
      <c r="CM637">
        <v>0.17100000000000001</v>
      </c>
      <c r="CN637">
        <v>66</v>
      </c>
      <c r="CO637">
        <v>1</v>
      </c>
      <c r="CP637">
        <v>0</v>
      </c>
      <c r="CQ637">
        <v>32</v>
      </c>
      <c r="CR637" s="33" t="s">
        <v>85</v>
      </c>
    </row>
    <row r="638" spans="1:96" x14ac:dyDescent="0.25">
      <c r="A638">
        <v>637</v>
      </c>
      <c r="B638">
        <v>40</v>
      </c>
      <c r="C638" s="24" t="s">
        <v>323</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s="17">
        <v>0</v>
      </c>
      <c r="BT638">
        <v>0</v>
      </c>
      <c r="BU638">
        <v>0</v>
      </c>
      <c r="BV638">
        <v>1</v>
      </c>
      <c r="BW638" s="17">
        <v>0</v>
      </c>
      <c r="BX638">
        <v>0</v>
      </c>
      <c r="BY638">
        <v>0</v>
      </c>
      <c r="BZ638" s="17">
        <v>0</v>
      </c>
      <c r="CA638">
        <v>0</v>
      </c>
      <c r="CB638">
        <v>0</v>
      </c>
      <c r="CC638">
        <v>1</v>
      </c>
      <c r="CD638">
        <v>1</v>
      </c>
      <c r="CE638">
        <v>0</v>
      </c>
      <c r="CF638">
        <v>0</v>
      </c>
      <c r="CG638">
        <v>0</v>
      </c>
      <c r="CH638">
        <v>0</v>
      </c>
      <c r="CI638">
        <v>0</v>
      </c>
      <c r="CJ638">
        <v>0</v>
      </c>
      <c r="CK638">
        <v>0</v>
      </c>
      <c r="CL638" s="17">
        <v>0</v>
      </c>
      <c r="CM638">
        <v>0.17100000000000001</v>
      </c>
      <c r="CN638">
        <v>66</v>
      </c>
      <c r="CO638">
        <v>1</v>
      </c>
      <c r="CP638">
        <v>0</v>
      </c>
      <c r="CQ638">
        <v>32</v>
      </c>
      <c r="CR638" s="33" t="s">
        <v>85</v>
      </c>
    </row>
    <row r="639" spans="1:96" x14ac:dyDescent="0.25">
      <c r="A639">
        <v>638</v>
      </c>
      <c r="B639">
        <v>40</v>
      </c>
      <c r="C639" s="24" t="s">
        <v>323</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s="17">
        <v>0</v>
      </c>
      <c r="BT639">
        <v>0</v>
      </c>
      <c r="BU639">
        <v>0</v>
      </c>
      <c r="BV639">
        <v>1</v>
      </c>
      <c r="BW639" s="17">
        <v>0</v>
      </c>
      <c r="BX639">
        <v>0</v>
      </c>
      <c r="BY639">
        <v>0</v>
      </c>
      <c r="BZ639" s="17">
        <v>0</v>
      </c>
      <c r="CA639">
        <v>0</v>
      </c>
      <c r="CB639">
        <v>0</v>
      </c>
      <c r="CC639">
        <v>1</v>
      </c>
      <c r="CD639">
        <v>1</v>
      </c>
      <c r="CE639">
        <v>0</v>
      </c>
      <c r="CF639">
        <v>0</v>
      </c>
      <c r="CG639">
        <v>0</v>
      </c>
      <c r="CH639">
        <v>0</v>
      </c>
      <c r="CI639">
        <v>0</v>
      </c>
      <c r="CJ639">
        <v>0</v>
      </c>
      <c r="CK639">
        <v>0</v>
      </c>
      <c r="CL639" s="17">
        <v>0</v>
      </c>
      <c r="CM639">
        <v>0.17100000000000001</v>
      </c>
      <c r="CN639">
        <v>66</v>
      </c>
      <c r="CO639">
        <v>1</v>
      </c>
      <c r="CP639">
        <v>0</v>
      </c>
      <c r="CQ639">
        <v>32</v>
      </c>
      <c r="CR639" s="33" t="s">
        <v>85</v>
      </c>
    </row>
    <row r="640" spans="1:96" x14ac:dyDescent="0.25">
      <c r="A640">
        <v>639</v>
      </c>
      <c r="B640">
        <v>40</v>
      </c>
      <c r="C640" s="24" t="s">
        <v>323</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s="17">
        <v>0</v>
      </c>
      <c r="BT640">
        <v>0</v>
      </c>
      <c r="BU640">
        <v>0</v>
      </c>
      <c r="BV640">
        <v>1</v>
      </c>
      <c r="BW640" s="17">
        <v>0</v>
      </c>
      <c r="BX640">
        <v>0</v>
      </c>
      <c r="BY640">
        <v>0</v>
      </c>
      <c r="BZ640" s="17">
        <v>0</v>
      </c>
      <c r="CA640">
        <v>0</v>
      </c>
      <c r="CB640">
        <v>0</v>
      </c>
      <c r="CC640">
        <v>1</v>
      </c>
      <c r="CD640">
        <v>1</v>
      </c>
      <c r="CE640">
        <v>0</v>
      </c>
      <c r="CF640">
        <v>0</v>
      </c>
      <c r="CG640">
        <v>0</v>
      </c>
      <c r="CH640">
        <v>0</v>
      </c>
      <c r="CI640">
        <v>0</v>
      </c>
      <c r="CJ640">
        <v>0</v>
      </c>
      <c r="CK640">
        <v>0</v>
      </c>
      <c r="CL640" s="17">
        <v>0</v>
      </c>
      <c r="CM640">
        <v>0.17100000000000001</v>
      </c>
      <c r="CN640">
        <v>66</v>
      </c>
      <c r="CO640">
        <v>1</v>
      </c>
      <c r="CP640">
        <v>0</v>
      </c>
      <c r="CQ640">
        <v>32</v>
      </c>
      <c r="CR640" s="33" t="s">
        <v>85</v>
      </c>
    </row>
    <row r="641" spans="1:96" s="136" customFormat="1" x14ac:dyDescent="0.25">
      <c r="A641" s="136">
        <v>640</v>
      </c>
      <c r="B641" s="136">
        <v>40</v>
      </c>
      <c r="C641" s="137" t="s">
        <v>323</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50">
        <v>0</v>
      </c>
      <c r="BT641" s="136">
        <v>0</v>
      </c>
      <c r="BU641" s="136">
        <v>0</v>
      </c>
      <c r="BV641" s="136">
        <v>1</v>
      </c>
      <c r="BW641" s="150">
        <v>0</v>
      </c>
      <c r="BX641" s="136">
        <v>0</v>
      </c>
      <c r="BY641" s="136">
        <v>0</v>
      </c>
      <c r="BZ641" s="150">
        <v>0</v>
      </c>
      <c r="CA641" s="136">
        <v>0</v>
      </c>
      <c r="CB641" s="136">
        <v>0</v>
      </c>
      <c r="CC641" s="136">
        <v>1</v>
      </c>
      <c r="CD641" s="136">
        <v>1</v>
      </c>
      <c r="CE641" s="136">
        <v>0</v>
      </c>
      <c r="CF641" s="136">
        <v>0</v>
      </c>
      <c r="CG641" s="136">
        <v>0</v>
      </c>
      <c r="CH641">
        <v>0</v>
      </c>
      <c r="CI641" s="136">
        <v>0</v>
      </c>
      <c r="CJ641" s="136">
        <v>0</v>
      </c>
      <c r="CK641" s="136">
        <v>0</v>
      </c>
      <c r="CL641" s="150">
        <v>0</v>
      </c>
      <c r="CM641">
        <v>0.17100000000000001</v>
      </c>
      <c r="CN641">
        <v>66</v>
      </c>
      <c r="CO641">
        <v>1</v>
      </c>
      <c r="CP641" s="136">
        <v>0</v>
      </c>
      <c r="CQ641" s="136">
        <v>32</v>
      </c>
      <c r="CR641" s="33" t="s">
        <v>85</v>
      </c>
    </row>
    <row r="642" spans="1:96" x14ac:dyDescent="0.25">
      <c r="A642">
        <v>641</v>
      </c>
      <c r="B642">
        <v>41</v>
      </c>
      <c r="C642" s="24" t="s">
        <v>324</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0.55200000000000005</v>
      </c>
      <c r="AT642" s="39">
        <v>0.44800000000000001</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s="17">
        <v>0</v>
      </c>
      <c r="BT642">
        <v>0</v>
      </c>
      <c r="BU642">
        <v>0</v>
      </c>
      <c r="BV642">
        <v>1</v>
      </c>
      <c r="BW642" s="17">
        <v>0</v>
      </c>
      <c r="BX642">
        <v>0</v>
      </c>
      <c r="BY642">
        <v>0</v>
      </c>
      <c r="BZ642" s="17">
        <v>0</v>
      </c>
      <c r="CA642">
        <v>0</v>
      </c>
      <c r="CB642">
        <v>0</v>
      </c>
      <c r="CC642">
        <v>1</v>
      </c>
      <c r="CD642">
        <v>1</v>
      </c>
      <c r="CE642">
        <v>0</v>
      </c>
      <c r="CF642">
        <v>0</v>
      </c>
      <c r="CG642">
        <v>0</v>
      </c>
      <c r="CH642">
        <v>0</v>
      </c>
      <c r="CI642">
        <v>0</v>
      </c>
      <c r="CJ642">
        <v>0</v>
      </c>
      <c r="CK642">
        <v>0</v>
      </c>
      <c r="CL642" s="17">
        <v>0</v>
      </c>
      <c r="CM642">
        <v>0.13900000000000001</v>
      </c>
      <c r="CN642">
        <v>42</v>
      </c>
      <c r="CO642">
        <v>1</v>
      </c>
      <c r="CP642">
        <v>0</v>
      </c>
      <c r="CQ642">
        <v>39</v>
      </c>
      <c r="CR642" s="33" t="s">
        <v>85</v>
      </c>
    </row>
    <row r="643" spans="1:96" x14ac:dyDescent="0.25">
      <c r="A643">
        <v>642</v>
      </c>
      <c r="B643">
        <v>41</v>
      </c>
      <c r="C643" s="24" t="s">
        <v>324</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0.55200000000000005</v>
      </c>
      <c r="AT643" s="39">
        <v>0.44800000000000001</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s="17">
        <v>0</v>
      </c>
      <c r="BT643">
        <v>0</v>
      </c>
      <c r="BU643">
        <v>0</v>
      </c>
      <c r="BV643">
        <v>1</v>
      </c>
      <c r="BW643" s="17">
        <v>0</v>
      </c>
      <c r="BX643">
        <v>0</v>
      </c>
      <c r="BY643">
        <v>0</v>
      </c>
      <c r="BZ643" s="17">
        <v>0</v>
      </c>
      <c r="CA643">
        <v>0</v>
      </c>
      <c r="CB643">
        <v>0</v>
      </c>
      <c r="CC643">
        <v>1</v>
      </c>
      <c r="CD643">
        <v>1</v>
      </c>
      <c r="CE643">
        <v>0</v>
      </c>
      <c r="CF643">
        <v>0</v>
      </c>
      <c r="CG643">
        <v>0</v>
      </c>
      <c r="CH643">
        <v>0</v>
      </c>
      <c r="CI643">
        <v>0</v>
      </c>
      <c r="CJ643">
        <v>0</v>
      </c>
      <c r="CK643">
        <v>0</v>
      </c>
      <c r="CL643" s="17">
        <v>0</v>
      </c>
      <c r="CM643">
        <v>0.13900000000000001</v>
      </c>
      <c r="CN643">
        <v>42</v>
      </c>
      <c r="CO643">
        <v>1</v>
      </c>
      <c r="CP643">
        <v>0</v>
      </c>
      <c r="CQ643">
        <v>39</v>
      </c>
      <c r="CR643" s="33" t="s">
        <v>85</v>
      </c>
    </row>
    <row r="644" spans="1:96" x14ac:dyDescent="0.25">
      <c r="A644">
        <v>643</v>
      </c>
      <c r="B644">
        <v>41</v>
      </c>
      <c r="C644" s="24" t="s">
        <v>324</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0.55200000000000005</v>
      </c>
      <c r="AT644" s="39">
        <v>0.44800000000000001</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s="17">
        <v>0</v>
      </c>
      <c r="BT644">
        <v>0</v>
      </c>
      <c r="BU644">
        <v>0</v>
      </c>
      <c r="BV644">
        <v>1</v>
      </c>
      <c r="BW644" s="17">
        <v>0</v>
      </c>
      <c r="BX644">
        <v>0</v>
      </c>
      <c r="BY644">
        <v>0</v>
      </c>
      <c r="BZ644" s="17">
        <v>0</v>
      </c>
      <c r="CA644">
        <v>0</v>
      </c>
      <c r="CB644">
        <v>0</v>
      </c>
      <c r="CC644">
        <v>1</v>
      </c>
      <c r="CD644">
        <v>1</v>
      </c>
      <c r="CE644">
        <v>0</v>
      </c>
      <c r="CF644">
        <v>0</v>
      </c>
      <c r="CG644">
        <v>0</v>
      </c>
      <c r="CH644">
        <v>0</v>
      </c>
      <c r="CI644">
        <v>0</v>
      </c>
      <c r="CJ644">
        <v>0</v>
      </c>
      <c r="CK644">
        <v>0</v>
      </c>
      <c r="CL644" s="17">
        <v>0</v>
      </c>
      <c r="CM644">
        <v>0.13900000000000001</v>
      </c>
      <c r="CN644">
        <v>42</v>
      </c>
      <c r="CO644">
        <v>1</v>
      </c>
      <c r="CP644">
        <v>0</v>
      </c>
      <c r="CQ644">
        <v>39</v>
      </c>
      <c r="CR644" s="33" t="s">
        <v>85</v>
      </c>
    </row>
    <row r="645" spans="1:96" x14ac:dyDescent="0.25">
      <c r="A645">
        <v>644</v>
      </c>
      <c r="B645">
        <v>41</v>
      </c>
      <c r="C645" s="24" t="s">
        <v>324</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0.55200000000000005</v>
      </c>
      <c r="AT645" s="39">
        <v>0.44800000000000001</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1</v>
      </c>
      <c r="BP645">
        <v>0</v>
      </c>
      <c r="BQ645">
        <v>0</v>
      </c>
      <c r="BR645">
        <v>0</v>
      </c>
      <c r="BS645" s="17">
        <v>0</v>
      </c>
      <c r="BT645">
        <v>0</v>
      </c>
      <c r="BU645">
        <v>0</v>
      </c>
      <c r="BV645">
        <v>1</v>
      </c>
      <c r="BW645" s="17">
        <v>0</v>
      </c>
      <c r="BX645">
        <v>0</v>
      </c>
      <c r="BY645">
        <v>0</v>
      </c>
      <c r="BZ645" s="17">
        <v>0</v>
      </c>
      <c r="CA645">
        <v>0</v>
      </c>
      <c r="CB645">
        <v>0</v>
      </c>
      <c r="CC645">
        <v>0</v>
      </c>
      <c r="CD645">
        <v>0</v>
      </c>
      <c r="CE645">
        <v>0</v>
      </c>
      <c r="CF645">
        <v>0</v>
      </c>
      <c r="CG645">
        <v>0</v>
      </c>
      <c r="CH645">
        <v>0</v>
      </c>
      <c r="CI645">
        <v>0</v>
      </c>
      <c r="CJ645">
        <v>0</v>
      </c>
      <c r="CK645">
        <v>0</v>
      </c>
      <c r="CL645" s="17">
        <v>0</v>
      </c>
      <c r="CM645">
        <v>0.13900000000000001</v>
      </c>
      <c r="CN645">
        <v>42</v>
      </c>
      <c r="CO645">
        <v>1</v>
      </c>
      <c r="CP645">
        <v>0</v>
      </c>
      <c r="CQ645">
        <v>39</v>
      </c>
      <c r="CR645" s="33" t="s">
        <v>85</v>
      </c>
    </row>
    <row r="646" spans="1:96" x14ac:dyDescent="0.25">
      <c r="A646">
        <v>645</v>
      </c>
      <c r="B646">
        <v>41</v>
      </c>
      <c r="C646" s="24" t="s">
        <v>324</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0.55200000000000005</v>
      </c>
      <c r="AT646" s="39">
        <v>0.44800000000000001</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1</v>
      </c>
      <c r="BP646">
        <v>0</v>
      </c>
      <c r="BQ646">
        <v>0</v>
      </c>
      <c r="BR646">
        <v>0</v>
      </c>
      <c r="BS646" s="17">
        <v>0</v>
      </c>
      <c r="BT646">
        <v>0</v>
      </c>
      <c r="BU646">
        <v>0</v>
      </c>
      <c r="BV646">
        <v>1</v>
      </c>
      <c r="BW646" s="17">
        <v>0</v>
      </c>
      <c r="BX646">
        <v>0</v>
      </c>
      <c r="BY646">
        <v>0</v>
      </c>
      <c r="BZ646" s="17">
        <v>0</v>
      </c>
      <c r="CA646">
        <v>0</v>
      </c>
      <c r="CB646">
        <v>0</v>
      </c>
      <c r="CC646">
        <v>1</v>
      </c>
      <c r="CD646">
        <v>1</v>
      </c>
      <c r="CE646">
        <v>0</v>
      </c>
      <c r="CF646">
        <v>0</v>
      </c>
      <c r="CG646">
        <v>0</v>
      </c>
      <c r="CH646">
        <v>0</v>
      </c>
      <c r="CI646">
        <v>1</v>
      </c>
      <c r="CJ646">
        <v>0</v>
      </c>
      <c r="CK646">
        <v>0</v>
      </c>
      <c r="CL646" s="17">
        <v>0</v>
      </c>
      <c r="CM646">
        <v>0.13900000000000001</v>
      </c>
      <c r="CN646">
        <v>42</v>
      </c>
      <c r="CO646">
        <v>1</v>
      </c>
      <c r="CP646">
        <v>0</v>
      </c>
      <c r="CQ646">
        <v>39</v>
      </c>
      <c r="CR646" s="33" t="s">
        <v>85</v>
      </c>
    </row>
    <row r="647" spans="1:96" x14ac:dyDescent="0.25">
      <c r="A647">
        <v>646</v>
      </c>
      <c r="B647">
        <v>41</v>
      </c>
      <c r="C647" s="24" t="s">
        <v>324</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0.55200000000000005</v>
      </c>
      <c r="AT647" s="39">
        <v>0.44800000000000001</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s="17">
        <v>0</v>
      </c>
      <c r="BT647">
        <v>0</v>
      </c>
      <c r="BU647">
        <v>0</v>
      </c>
      <c r="BV647">
        <v>1</v>
      </c>
      <c r="BW647" s="17">
        <v>0</v>
      </c>
      <c r="BX647">
        <v>0</v>
      </c>
      <c r="BY647">
        <v>0</v>
      </c>
      <c r="BZ647" s="17">
        <v>0</v>
      </c>
      <c r="CA647">
        <v>0</v>
      </c>
      <c r="CB647">
        <v>0</v>
      </c>
      <c r="CC647">
        <v>1</v>
      </c>
      <c r="CD647">
        <v>1</v>
      </c>
      <c r="CE647">
        <v>0</v>
      </c>
      <c r="CF647">
        <v>0</v>
      </c>
      <c r="CG647">
        <v>0</v>
      </c>
      <c r="CH647">
        <v>0</v>
      </c>
      <c r="CI647">
        <v>1</v>
      </c>
      <c r="CJ647">
        <v>0</v>
      </c>
      <c r="CK647">
        <v>0</v>
      </c>
      <c r="CL647" s="17">
        <v>0</v>
      </c>
      <c r="CM647">
        <v>0.13900000000000001</v>
      </c>
      <c r="CN647">
        <v>42</v>
      </c>
      <c r="CO647">
        <v>1</v>
      </c>
      <c r="CP647">
        <v>0</v>
      </c>
      <c r="CQ647">
        <v>39</v>
      </c>
      <c r="CR647" s="33" t="s">
        <v>85</v>
      </c>
    </row>
    <row r="648" spans="1:96" x14ac:dyDescent="0.25">
      <c r="A648">
        <v>647</v>
      </c>
      <c r="B648">
        <v>41</v>
      </c>
      <c r="C648" s="24" t="s">
        <v>324</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0.55200000000000005</v>
      </c>
      <c r="AT648" s="39">
        <v>0.44800000000000001</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s="17">
        <v>0</v>
      </c>
      <c r="BT648">
        <v>0</v>
      </c>
      <c r="BU648">
        <v>0</v>
      </c>
      <c r="BV648">
        <v>1</v>
      </c>
      <c r="BW648" s="17">
        <v>0</v>
      </c>
      <c r="BX648">
        <v>0</v>
      </c>
      <c r="BY648">
        <v>0</v>
      </c>
      <c r="BZ648" s="17">
        <v>0</v>
      </c>
      <c r="CA648">
        <v>0</v>
      </c>
      <c r="CB648">
        <v>0</v>
      </c>
      <c r="CC648">
        <v>1</v>
      </c>
      <c r="CD648">
        <v>1</v>
      </c>
      <c r="CE648">
        <v>0</v>
      </c>
      <c r="CF648">
        <v>0</v>
      </c>
      <c r="CG648">
        <v>0</v>
      </c>
      <c r="CH648">
        <v>0</v>
      </c>
      <c r="CI648">
        <v>1</v>
      </c>
      <c r="CJ648">
        <v>0</v>
      </c>
      <c r="CK648">
        <v>0</v>
      </c>
      <c r="CL648" s="17">
        <v>0</v>
      </c>
      <c r="CM648">
        <v>0.13900000000000001</v>
      </c>
      <c r="CN648">
        <v>42</v>
      </c>
      <c r="CO648">
        <v>1</v>
      </c>
      <c r="CP648">
        <v>0</v>
      </c>
      <c r="CQ648">
        <v>39</v>
      </c>
      <c r="CR648" s="33" t="s">
        <v>85</v>
      </c>
    </row>
    <row r="649" spans="1:96" x14ac:dyDescent="0.25">
      <c r="A649">
        <v>648</v>
      </c>
      <c r="B649">
        <v>41</v>
      </c>
      <c r="C649" s="24" t="s">
        <v>324</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0.55200000000000005</v>
      </c>
      <c r="AT649" s="39">
        <v>0.44800000000000001</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s="17">
        <v>0</v>
      </c>
      <c r="BT649">
        <v>0</v>
      </c>
      <c r="BU649">
        <v>0</v>
      </c>
      <c r="BV649">
        <v>1</v>
      </c>
      <c r="BW649" s="17">
        <v>0</v>
      </c>
      <c r="BX649">
        <v>0</v>
      </c>
      <c r="BY649">
        <v>0</v>
      </c>
      <c r="BZ649" s="17">
        <v>0</v>
      </c>
      <c r="CA649">
        <v>0</v>
      </c>
      <c r="CB649">
        <v>0</v>
      </c>
      <c r="CC649">
        <v>1</v>
      </c>
      <c r="CD649">
        <v>1</v>
      </c>
      <c r="CE649">
        <v>0</v>
      </c>
      <c r="CF649">
        <v>0</v>
      </c>
      <c r="CG649">
        <v>0</v>
      </c>
      <c r="CH649">
        <v>0</v>
      </c>
      <c r="CI649">
        <v>1</v>
      </c>
      <c r="CJ649">
        <v>0</v>
      </c>
      <c r="CK649">
        <v>0</v>
      </c>
      <c r="CL649" s="17">
        <v>0</v>
      </c>
      <c r="CM649">
        <v>0.13900000000000001</v>
      </c>
      <c r="CN649">
        <v>42</v>
      </c>
      <c r="CO649">
        <v>1</v>
      </c>
      <c r="CP649">
        <v>0</v>
      </c>
      <c r="CQ649">
        <v>39</v>
      </c>
      <c r="CR649" s="33" t="s">
        <v>85</v>
      </c>
    </row>
    <row r="650" spans="1:96" x14ac:dyDescent="0.25">
      <c r="A650">
        <v>649</v>
      </c>
      <c r="B650">
        <v>41</v>
      </c>
      <c r="C650" s="24" t="s">
        <v>324</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0.55200000000000005</v>
      </c>
      <c r="AT650" s="39">
        <v>0.44800000000000001</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s="17">
        <v>0</v>
      </c>
      <c r="BT650">
        <v>0</v>
      </c>
      <c r="BU650">
        <v>0</v>
      </c>
      <c r="BV650">
        <v>1</v>
      </c>
      <c r="BW650" s="17">
        <v>0</v>
      </c>
      <c r="BX650">
        <v>0</v>
      </c>
      <c r="BY650">
        <v>0</v>
      </c>
      <c r="BZ650" s="17">
        <v>0</v>
      </c>
      <c r="CA650">
        <v>0</v>
      </c>
      <c r="CB650">
        <v>0</v>
      </c>
      <c r="CC650">
        <v>1</v>
      </c>
      <c r="CD650">
        <v>1</v>
      </c>
      <c r="CE650">
        <v>0</v>
      </c>
      <c r="CF650">
        <v>0</v>
      </c>
      <c r="CG650">
        <v>0</v>
      </c>
      <c r="CH650">
        <v>0</v>
      </c>
      <c r="CI650">
        <v>1</v>
      </c>
      <c r="CJ650">
        <v>0</v>
      </c>
      <c r="CK650">
        <v>0</v>
      </c>
      <c r="CL650" s="17">
        <v>0</v>
      </c>
      <c r="CM650">
        <v>0.13900000000000001</v>
      </c>
      <c r="CN650">
        <v>42</v>
      </c>
      <c r="CO650">
        <v>1</v>
      </c>
      <c r="CP650">
        <v>0</v>
      </c>
      <c r="CQ650">
        <v>39</v>
      </c>
      <c r="CR650" s="33" t="s">
        <v>85</v>
      </c>
    </row>
    <row r="651" spans="1:96" x14ac:dyDescent="0.25">
      <c r="A651">
        <v>650</v>
      </c>
      <c r="B651">
        <v>41</v>
      </c>
      <c r="C651" s="24" t="s">
        <v>324</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0.55200000000000005</v>
      </c>
      <c r="AT651" s="39">
        <v>0.44800000000000001</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s="17">
        <v>0</v>
      </c>
      <c r="BT651">
        <v>0</v>
      </c>
      <c r="BU651">
        <v>0</v>
      </c>
      <c r="BV651">
        <v>1</v>
      </c>
      <c r="BW651" s="17">
        <v>0</v>
      </c>
      <c r="BX651">
        <v>0</v>
      </c>
      <c r="BY651">
        <v>0</v>
      </c>
      <c r="BZ651" s="17">
        <v>0</v>
      </c>
      <c r="CA651">
        <v>0</v>
      </c>
      <c r="CB651">
        <v>0</v>
      </c>
      <c r="CC651">
        <v>1</v>
      </c>
      <c r="CD651">
        <v>1</v>
      </c>
      <c r="CE651">
        <v>0</v>
      </c>
      <c r="CF651">
        <v>0</v>
      </c>
      <c r="CG651">
        <v>0</v>
      </c>
      <c r="CH651">
        <v>0</v>
      </c>
      <c r="CI651">
        <v>1</v>
      </c>
      <c r="CJ651">
        <v>0</v>
      </c>
      <c r="CK651">
        <v>0</v>
      </c>
      <c r="CL651" s="17">
        <v>0</v>
      </c>
      <c r="CM651">
        <v>0.13900000000000001</v>
      </c>
      <c r="CN651">
        <v>42</v>
      </c>
      <c r="CO651">
        <v>1</v>
      </c>
      <c r="CP651">
        <v>0</v>
      </c>
      <c r="CQ651">
        <v>39</v>
      </c>
      <c r="CR651" s="33" t="s">
        <v>85</v>
      </c>
    </row>
    <row r="652" spans="1:96" x14ac:dyDescent="0.25">
      <c r="A652">
        <v>651</v>
      </c>
      <c r="B652">
        <v>41</v>
      </c>
      <c r="C652" s="24" t="s">
        <v>324</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0.55200000000000005</v>
      </c>
      <c r="AT652" s="39">
        <v>0.44800000000000001</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1</v>
      </c>
      <c r="BP652">
        <v>0</v>
      </c>
      <c r="BQ652">
        <v>0</v>
      </c>
      <c r="BR652">
        <v>0</v>
      </c>
      <c r="BS652" s="17">
        <v>0</v>
      </c>
      <c r="BT652">
        <v>0</v>
      </c>
      <c r="BU652">
        <v>0</v>
      </c>
      <c r="BV652">
        <v>1</v>
      </c>
      <c r="BW652" s="17">
        <v>0</v>
      </c>
      <c r="BX652">
        <v>0</v>
      </c>
      <c r="BY652">
        <v>0</v>
      </c>
      <c r="BZ652" s="17">
        <v>0</v>
      </c>
      <c r="CA652">
        <v>0</v>
      </c>
      <c r="CB652">
        <v>0</v>
      </c>
      <c r="CC652">
        <v>1</v>
      </c>
      <c r="CD652">
        <v>1</v>
      </c>
      <c r="CE652">
        <v>0</v>
      </c>
      <c r="CF652">
        <v>0</v>
      </c>
      <c r="CG652">
        <v>0</v>
      </c>
      <c r="CH652">
        <v>0</v>
      </c>
      <c r="CI652">
        <v>1</v>
      </c>
      <c r="CJ652">
        <v>0</v>
      </c>
      <c r="CK652">
        <v>0</v>
      </c>
      <c r="CL652" s="17">
        <v>0</v>
      </c>
      <c r="CM652">
        <v>0.13900000000000001</v>
      </c>
      <c r="CN652">
        <v>42</v>
      </c>
      <c r="CO652">
        <v>1</v>
      </c>
      <c r="CP652">
        <v>0</v>
      </c>
      <c r="CQ652">
        <v>39</v>
      </c>
      <c r="CR652" s="33" t="s">
        <v>85</v>
      </c>
    </row>
    <row r="653" spans="1:96" x14ac:dyDescent="0.25">
      <c r="A653">
        <v>652</v>
      </c>
      <c r="B653">
        <v>41</v>
      </c>
      <c r="C653" s="24" t="s">
        <v>324</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0.55200000000000005</v>
      </c>
      <c r="AT653" s="39">
        <v>0.44800000000000001</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1</v>
      </c>
      <c r="BP653">
        <v>0</v>
      </c>
      <c r="BQ653">
        <v>0</v>
      </c>
      <c r="BR653">
        <v>0</v>
      </c>
      <c r="BS653" s="17">
        <v>0</v>
      </c>
      <c r="BT653">
        <v>0</v>
      </c>
      <c r="BU653">
        <v>0</v>
      </c>
      <c r="BV653">
        <v>1</v>
      </c>
      <c r="BW653" s="17">
        <v>0</v>
      </c>
      <c r="BX653">
        <v>0</v>
      </c>
      <c r="BY653">
        <v>0</v>
      </c>
      <c r="BZ653" s="17">
        <v>0</v>
      </c>
      <c r="CA653">
        <v>0</v>
      </c>
      <c r="CB653">
        <v>0</v>
      </c>
      <c r="CC653">
        <v>1</v>
      </c>
      <c r="CD653">
        <v>1</v>
      </c>
      <c r="CE653">
        <v>0</v>
      </c>
      <c r="CF653">
        <v>0</v>
      </c>
      <c r="CG653">
        <v>0</v>
      </c>
      <c r="CH653">
        <v>0</v>
      </c>
      <c r="CI653">
        <v>1</v>
      </c>
      <c r="CJ653">
        <v>0</v>
      </c>
      <c r="CK653">
        <v>0</v>
      </c>
      <c r="CL653" s="17">
        <v>0</v>
      </c>
      <c r="CM653">
        <v>0.13900000000000001</v>
      </c>
      <c r="CN653">
        <v>42</v>
      </c>
      <c r="CO653">
        <v>1</v>
      </c>
      <c r="CP653">
        <v>0</v>
      </c>
      <c r="CQ653">
        <v>39</v>
      </c>
      <c r="CR653" s="33" t="s">
        <v>85</v>
      </c>
    </row>
    <row r="654" spans="1:96" x14ac:dyDescent="0.25">
      <c r="A654">
        <v>653</v>
      </c>
      <c r="B654">
        <v>41</v>
      </c>
      <c r="C654" s="24" t="s">
        <v>324</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0.55200000000000005</v>
      </c>
      <c r="AT654" s="39">
        <v>0.44800000000000001</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1</v>
      </c>
      <c r="BP654">
        <v>0</v>
      </c>
      <c r="BQ654">
        <v>0</v>
      </c>
      <c r="BR654">
        <v>0</v>
      </c>
      <c r="BS654" s="17">
        <v>0</v>
      </c>
      <c r="BT654">
        <v>0</v>
      </c>
      <c r="BU654">
        <v>0</v>
      </c>
      <c r="BV654">
        <v>1</v>
      </c>
      <c r="BW654" s="17">
        <v>0</v>
      </c>
      <c r="BX654">
        <v>0</v>
      </c>
      <c r="BY654">
        <v>0</v>
      </c>
      <c r="BZ654" s="17">
        <v>0</v>
      </c>
      <c r="CA654">
        <v>0</v>
      </c>
      <c r="CB654">
        <v>0</v>
      </c>
      <c r="CC654">
        <v>1</v>
      </c>
      <c r="CD654">
        <v>1</v>
      </c>
      <c r="CE654">
        <v>0</v>
      </c>
      <c r="CF654">
        <v>0</v>
      </c>
      <c r="CG654">
        <v>0</v>
      </c>
      <c r="CH654">
        <v>0</v>
      </c>
      <c r="CI654">
        <v>1</v>
      </c>
      <c r="CJ654">
        <v>0</v>
      </c>
      <c r="CK654">
        <v>0</v>
      </c>
      <c r="CL654" s="17">
        <v>0</v>
      </c>
      <c r="CM654">
        <v>0.13900000000000001</v>
      </c>
      <c r="CN654">
        <v>42</v>
      </c>
      <c r="CO654">
        <v>1</v>
      </c>
      <c r="CP654">
        <v>0</v>
      </c>
      <c r="CQ654">
        <v>39</v>
      </c>
      <c r="CR654" s="33" t="s">
        <v>85</v>
      </c>
    </row>
    <row r="655" spans="1:96" x14ac:dyDescent="0.25">
      <c r="A655">
        <v>654</v>
      </c>
      <c r="B655">
        <v>41</v>
      </c>
      <c r="C655" s="24" t="s">
        <v>324</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0.55200000000000005</v>
      </c>
      <c r="AT655" s="39">
        <v>0.44800000000000001</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1</v>
      </c>
      <c r="BP655">
        <v>0</v>
      </c>
      <c r="BQ655">
        <v>0</v>
      </c>
      <c r="BR655">
        <v>0</v>
      </c>
      <c r="BS655" s="17">
        <v>0</v>
      </c>
      <c r="BT655">
        <v>0</v>
      </c>
      <c r="BU655">
        <v>0</v>
      </c>
      <c r="BV655">
        <v>1</v>
      </c>
      <c r="BW655" s="17">
        <v>0</v>
      </c>
      <c r="BX655">
        <v>0</v>
      </c>
      <c r="BY655">
        <v>0</v>
      </c>
      <c r="BZ655" s="17">
        <v>0</v>
      </c>
      <c r="CA655">
        <v>0</v>
      </c>
      <c r="CB655">
        <v>0</v>
      </c>
      <c r="CC655">
        <v>1</v>
      </c>
      <c r="CD655">
        <v>1</v>
      </c>
      <c r="CE655">
        <v>0</v>
      </c>
      <c r="CF655">
        <v>0</v>
      </c>
      <c r="CG655">
        <v>0</v>
      </c>
      <c r="CH655">
        <v>0</v>
      </c>
      <c r="CI655">
        <v>1</v>
      </c>
      <c r="CJ655">
        <v>0</v>
      </c>
      <c r="CK655">
        <v>0</v>
      </c>
      <c r="CL655" s="17">
        <v>0</v>
      </c>
      <c r="CM655">
        <v>0.13900000000000001</v>
      </c>
      <c r="CN655">
        <v>42</v>
      </c>
      <c r="CO655">
        <v>1</v>
      </c>
      <c r="CP655">
        <v>0</v>
      </c>
      <c r="CQ655">
        <v>39</v>
      </c>
      <c r="CR655" s="33" t="s">
        <v>85</v>
      </c>
    </row>
    <row r="656" spans="1:96" s="136" customFormat="1" x14ac:dyDescent="0.25">
      <c r="A656" s="136">
        <v>655</v>
      </c>
      <c r="B656" s="136">
        <v>41</v>
      </c>
      <c r="C656" s="137" t="s">
        <v>324</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v>0.55200000000000005</v>
      </c>
      <c r="AT656" s="39">
        <v>0.44800000000000001</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1</v>
      </c>
      <c r="BP656" s="136">
        <v>0</v>
      </c>
      <c r="BQ656" s="136">
        <v>0</v>
      </c>
      <c r="BR656" s="136">
        <v>0</v>
      </c>
      <c r="BS656" s="150">
        <v>0</v>
      </c>
      <c r="BT656" s="136">
        <v>0</v>
      </c>
      <c r="BU656" s="136">
        <v>0</v>
      </c>
      <c r="BV656" s="136">
        <v>1</v>
      </c>
      <c r="BW656" s="150">
        <v>0</v>
      </c>
      <c r="BX656" s="136">
        <v>0</v>
      </c>
      <c r="BY656" s="136">
        <v>0</v>
      </c>
      <c r="BZ656" s="150">
        <v>0</v>
      </c>
      <c r="CA656" s="136">
        <v>0</v>
      </c>
      <c r="CB656" s="136">
        <v>0</v>
      </c>
      <c r="CC656" s="136">
        <v>1</v>
      </c>
      <c r="CD656" s="136">
        <v>1</v>
      </c>
      <c r="CE656" s="136">
        <v>0</v>
      </c>
      <c r="CF656" s="136">
        <v>0</v>
      </c>
      <c r="CG656" s="136">
        <v>0</v>
      </c>
      <c r="CH656">
        <v>0</v>
      </c>
      <c r="CI656" s="136">
        <v>1</v>
      </c>
      <c r="CJ656" s="136">
        <v>0</v>
      </c>
      <c r="CK656" s="136">
        <v>0</v>
      </c>
      <c r="CL656" s="150">
        <v>0</v>
      </c>
      <c r="CM656">
        <v>0.13900000000000001</v>
      </c>
      <c r="CN656">
        <v>42</v>
      </c>
      <c r="CO656">
        <v>1</v>
      </c>
      <c r="CP656">
        <v>0</v>
      </c>
      <c r="CQ656">
        <v>39</v>
      </c>
      <c r="CR656" s="33" t="s">
        <v>85</v>
      </c>
    </row>
    <row r="657" spans="1:96" x14ac:dyDescent="0.25">
      <c r="A657">
        <v>656</v>
      </c>
      <c r="B657">
        <v>42</v>
      </c>
      <c r="C657" s="24" t="s">
        <v>361</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319</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s="17">
        <v>0</v>
      </c>
      <c r="BT657">
        <v>0</v>
      </c>
      <c r="BU657">
        <v>0</v>
      </c>
      <c r="BV657">
        <v>0</v>
      </c>
      <c r="BW657" s="17">
        <v>1</v>
      </c>
      <c r="BX657">
        <v>0</v>
      </c>
      <c r="BY657">
        <v>0</v>
      </c>
      <c r="BZ657" s="17">
        <v>0</v>
      </c>
      <c r="CA657">
        <v>1</v>
      </c>
      <c r="CB657">
        <v>1</v>
      </c>
      <c r="CC657">
        <v>0</v>
      </c>
      <c r="CD657">
        <v>0</v>
      </c>
      <c r="CE657">
        <v>1</v>
      </c>
      <c r="CF657">
        <v>1</v>
      </c>
      <c r="CG657">
        <v>0</v>
      </c>
      <c r="CH657">
        <v>1</v>
      </c>
      <c r="CI657">
        <v>1</v>
      </c>
      <c r="CJ657">
        <v>1</v>
      </c>
      <c r="CK657">
        <v>1</v>
      </c>
      <c r="CL657" s="17">
        <v>1</v>
      </c>
      <c r="CM657">
        <v>0.63</v>
      </c>
      <c r="CN657">
        <v>335</v>
      </c>
      <c r="CO657">
        <v>1</v>
      </c>
      <c r="CP657">
        <v>0</v>
      </c>
      <c r="CQ657">
        <v>29</v>
      </c>
      <c r="CR657" s="33" t="s">
        <v>85</v>
      </c>
    </row>
    <row r="658" spans="1:96" x14ac:dyDescent="0.25">
      <c r="A658">
        <v>657</v>
      </c>
      <c r="B658">
        <v>42</v>
      </c>
      <c r="C658" s="24" t="s">
        <v>361</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319</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s="17">
        <v>0</v>
      </c>
      <c r="BT658">
        <v>0</v>
      </c>
      <c r="BU658">
        <v>0</v>
      </c>
      <c r="BV658">
        <v>0</v>
      </c>
      <c r="BW658" s="17">
        <v>1</v>
      </c>
      <c r="BX658">
        <v>0</v>
      </c>
      <c r="BY658">
        <v>0</v>
      </c>
      <c r="BZ658" s="17">
        <v>0</v>
      </c>
      <c r="CA658">
        <v>1</v>
      </c>
      <c r="CB658">
        <v>1</v>
      </c>
      <c r="CC658">
        <v>0</v>
      </c>
      <c r="CD658">
        <v>0</v>
      </c>
      <c r="CE658">
        <v>1</v>
      </c>
      <c r="CF658">
        <v>1</v>
      </c>
      <c r="CG658">
        <v>0</v>
      </c>
      <c r="CH658">
        <v>1</v>
      </c>
      <c r="CI658">
        <v>1</v>
      </c>
      <c r="CJ658">
        <v>1</v>
      </c>
      <c r="CK658">
        <v>1</v>
      </c>
      <c r="CL658" s="17">
        <v>1</v>
      </c>
      <c r="CM658">
        <v>0.63</v>
      </c>
      <c r="CN658">
        <v>335</v>
      </c>
      <c r="CO658">
        <v>1</v>
      </c>
      <c r="CP658">
        <v>0</v>
      </c>
      <c r="CQ658">
        <v>29</v>
      </c>
      <c r="CR658" s="33" t="s">
        <v>85</v>
      </c>
    </row>
    <row r="659" spans="1:96" x14ac:dyDescent="0.25">
      <c r="A659">
        <v>658</v>
      </c>
      <c r="B659">
        <v>42</v>
      </c>
      <c r="C659" s="24" t="s">
        <v>361</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319</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s="17">
        <v>0</v>
      </c>
      <c r="BT659">
        <v>0</v>
      </c>
      <c r="BU659">
        <v>0</v>
      </c>
      <c r="BV659">
        <v>0</v>
      </c>
      <c r="BW659" s="17">
        <v>1</v>
      </c>
      <c r="BX659">
        <v>0</v>
      </c>
      <c r="BY659">
        <v>0</v>
      </c>
      <c r="BZ659" s="17">
        <v>0</v>
      </c>
      <c r="CA659">
        <v>1</v>
      </c>
      <c r="CB659">
        <v>1</v>
      </c>
      <c r="CC659">
        <v>0</v>
      </c>
      <c r="CD659">
        <v>0</v>
      </c>
      <c r="CE659">
        <v>1</v>
      </c>
      <c r="CF659">
        <v>1</v>
      </c>
      <c r="CG659">
        <v>0</v>
      </c>
      <c r="CH659">
        <v>1</v>
      </c>
      <c r="CI659">
        <v>1</v>
      </c>
      <c r="CJ659">
        <v>1</v>
      </c>
      <c r="CK659">
        <v>1</v>
      </c>
      <c r="CL659" s="17">
        <v>1</v>
      </c>
      <c r="CM659">
        <v>0.63</v>
      </c>
      <c r="CN659">
        <v>335</v>
      </c>
      <c r="CO659">
        <v>1</v>
      </c>
      <c r="CP659">
        <v>0</v>
      </c>
      <c r="CQ659">
        <v>29</v>
      </c>
      <c r="CR659" s="33" t="s">
        <v>85</v>
      </c>
    </row>
    <row r="660" spans="1:96" x14ac:dyDescent="0.25">
      <c r="A660">
        <v>659</v>
      </c>
      <c r="B660">
        <v>42</v>
      </c>
      <c r="C660" s="24" t="s">
        <v>361</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319</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s="17">
        <v>0</v>
      </c>
      <c r="BT660">
        <v>0</v>
      </c>
      <c r="BU660">
        <v>0</v>
      </c>
      <c r="BV660">
        <v>0</v>
      </c>
      <c r="BW660" s="17">
        <v>1</v>
      </c>
      <c r="BX660">
        <v>0</v>
      </c>
      <c r="BY660">
        <v>0</v>
      </c>
      <c r="BZ660" s="17">
        <v>0</v>
      </c>
      <c r="CA660">
        <v>1</v>
      </c>
      <c r="CB660">
        <v>1</v>
      </c>
      <c r="CC660">
        <v>0</v>
      </c>
      <c r="CD660">
        <v>0</v>
      </c>
      <c r="CE660">
        <v>1</v>
      </c>
      <c r="CF660">
        <v>1</v>
      </c>
      <c r="CG660">
        <v>0</v>
      </c>
      <c r="CH660">
        <v>1</v>
      </c>
      <c r="CI660">
        <v>1</v>
      </c>
      <c r="CJ660">
        <v>1</v>
      </c>
      <c r="CK660">
        <v>1</v>
      </c>
      <c r="CL660" s="17">
        <v>1</v>
      </c>
      <c r="CM660">
        <v>0.63</v>
      </c>
      <c r="CN660">
        <v>335</v>
      </c>
      <c r="CO660">
        <v>1</v>
      </c>
      <c r="CP660">
        <v>0</v>
      </c>
      <c r="CQ660">
        <v>29</v>
      </c>
      <c r="CR660" s="33" t="s">
        <v>85</v>
      </c>
    </row>
    <row r="661" spans="1:96" x14ac:dyDescent="0.25">
      <c r="A661">
        <v>660</v>
      </c>
      <c r="B661">
        <v>42</v>
      </c>
      <c r="C661" s="24" t="s">
        <v>361</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319</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s="17">
        <v>0</v>
      </c>
      <c r="BT661">
        <v>0</v>
      </c>
      <c r="BU661">
        <v>0</v>
      </c>
      <c r="BV661">
        <v>0</v>
      </c>
      <c r="BW661" s="17">
        <v>1</v>
      </c>
      <c r="BX661">
        <v>0</v>
      </c>
      <c r="BY661">
        <v>0</v>
      </c>
      <c r="BZ661" s="17">
        <v>0</v>
      </c>
      <c r="CA661">
        <v>1</v>
      </c>
      <c r="CB661">
        <v>1</v>
      </c>
      <c r="CC661">
        <v>0</v>
      </c>
      <c r="CD661">
        <v>0</v>
      </c>
      <c r="CE661">
        <v>1</v>
      </c>
      <c r="CF661">
        <v>1</v>
      </c>
      <c r="CG661">
        <v>0</v>
      </c>
      <c r="CH661">
        <v>1</v>
      </c>
      <c r="CI661">
        <v>1</v>
      </c>
      <c r="CJ661">
        <v>1</v>
      </c>
      <c r="CK661">
        <v>1</v>
      </c>
      <c r="CL661" s="17">
        <v>1</v>
      </c>
      <c r="CM661">
        <v>0.63</v>
      </c>
      <c r="CN661">
        <v>335</v>
      </c>
      <c r="CO661">
        <v>1</v>
      </c>
      <c r="CP661">
        <v>0</v>
      </c>
      <c r="CQ661">
        <v>29</v>
      </c>
      <c r="CR661" s="33" t="s">
        <v>85</v>
      </c>
    </row>
    <row r="662" spans="1:96" x14ac:dyDescent="0.25">
      <c r="A662">
        <v>661</v>
      </c>
      <c r="B662">
        <v>42</v>
      </c>
      <c r="C662" s="24" t="s">
        <v>361</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319</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s="17">
        <v>0</v>
      </c>
      <c r="BT662">
        <v>0</v>
      </c>
      <c r="BU662">
        <v>0</v>
      </c>
      <c r="BV662">
        <v>0</v>
      </c>
      <c r="BW662" s="17">
        <v>1</v>
      </c>
      <c r="BX662">
        <v>0</v>
      </c>
      <c r="BY662">
        <v>0</v>
      </c>
      <c r="BZ662" s="17">
        <v>0</v>
      </c>
      <c r="CA662">
        <v>1</v>
      </c>
      <c r="CB662">
        <v>1</v>
      </c>
      <c r="CC662">
        <v>0</v>
      </c>
      <c r="CD662">
        <v>0</v>
      </c>
      <c r="CE662">
        <v>1</v>
      </c>
      <c r="CF662">
        <v>1</v>
      </c>
      <c r="CG662">
        <v>0</v>
      </c>
      <c r="CH662">
        <v>1</v>
      </c>
      <c r="CI662">
        <v>1</v>
      </c>
      <c r="CJ662">
        <v>1</v>
      </c>
      <c r="CK662">
        <v>1</v>
      </c>
      <c r="CL662" s="17">
        <v>1</v>
      </c>
      <c r="CM662">
        <v>0.63</v>
      </c>
      <c r="CN662">
        <v>335</v>
      </c>
      <c r="CO662">
        <v>1</v>
      </c>
      <c r="CP662">
        <v>0</v>
      </c>
      <c r="CQ662">
        <v>29</v>
      </c>
      <c r="CR662" s="33" t="s">
        <v>85</v>
      </c>
    </row>
    <row r="663" spans="1:96" x14ac:dyDescent="0.25">
      <c r="A663">
        <v>662</v>
      </c>
      <c r="B663">
        <v>42</v>
      </c>
      <c r="C663" s="24" t="s">
        <v>361</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319</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s="17">
        <v>0</v>
      </c>
      <c r="BT663">
        <v>0</v>
      </c>
      <c r="BU663">
        <v>0</v>
      </c>
      <c r="BV663">
        <v>0</v>
      </c>
      <c r="BW663" s="17">
        <v>1</v>
      </c>
      <c r="BX663">
        <v>0</v>
      </c>
      <c r="BY663">
        <v>0</v>
      </c>
      <c r="BZ663" s="17">
        <v>0</v>
      </c>
      <c r="CA663">
        <v>1</v>
      </c>
      <c r="CB663">
        <v>1</v>
      </c>
      <c r="CC663">
        <v>0</v>
      </c>
      <c r="CD663">
        <v>0</v>
      </c>
      <c r="CE663">
        <v>1</v>
      </c>
      <c r="CF663">
        <v>1</v>
      </c>
      <c r="CG663">
        <v>0</v>
      </c>
      <c r="CH663">
        <v>1</v>
      </c>
      <c r="CI663">
        <v>1</v>
      </c>
      <c r="CJ663">
        <v>1</v>
      </c>
      <c r="CK663">
        <v>1</v>
      </c>
      <c r="CL663" s="17">
        <v>1</v>
      </c>
      <c r="CM663">
        <v>0.63</v>
      </c>
      <c r="CN663">
        <v>335</v>
      </c>
      <c r="CO663">
        <v>1</v>
      </c>
      <c r="CP663">
        <v>0</v>
      </c>
      <c r="CQ663">
        <v>29</v>
      </c>
      <c r="CR663" s="33" t="s">
        <v>85</v>
      </c>
    </row>
    <row r="664" spans="1:96" x14ac:dyDescent="0.25">
      <c r="A664">
        <v>663</v>
      </c>
      <c r="B664">
        <v>42</v>
      </c>
      <c r="C664" s="24" t="s">
        <v>361</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319</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s="17">
        <v>0</v>
      </c>
      <c r="BT664">
        <v>0</v>
      </c>
      <c r="BU664">
        <v>0</v>
      </c>
      <c r="BV664">
        <v>0</v>
      </c>
      <c r="BW664" s="17">
        <v>1</v>
      </c>
      <c r="BX664">
        <v>0</v>
      </c>
      <c r="BY664">
        <v>0</v>
      </c>
      <c r="BZ664" s="17">
        <v>0</v>
      </c>
      <c r="CA664">
        <v>1</v>
      </c>
      <c r="CB664">
        <v>1</v>
      </c>
      <c r="CC664">
        <v>0</v>
      </c>
      <c r="CD664">
        <v>0</v>
      </c>
      <c r="CE664">
        <v>1</v>
      </c>
      <c r="CF664">
        <v>1</v>
      </c>
      <c r="CG664">
        <v>0</v>
      </c>
      <c r="CH664">
        <v>1</v>
      </c>
      <c r="CI664">
        <v>1</v>
      </c>
      <c r="CJ664">
        <v>1</v>
      </c>
      <c r="CK664">
        <v>1</v>
      </c>
      <c r="CL664" s="17">
        <v>1</v>
      </c>
      <c r="CM664">
        <v>0.63</v>
      </c>
      <c r="CN664">
        <v>335</v>
      </c>
      <c r="CO664">
        <v>1</v>
      </c>
      <c r="CP664">
        <v>0</v>
      </c>
      <c r="CQ664">
        <v>29</v>
      </c>
      <c r="CR664" s="33" t="s">
        <v>85</v>
      </c>
    </row>
    <row r="665" spans="1:96" x14ac:dyDescent="0.25">
      <c r="A665">
        <v>664</v>
      </c>
      <c r="B665">
        <v>42</v>
      </c>
      <c r="C665" s="24" t="s">
        <v>361</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319</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s="17">
        <v>0</v>
      </c>
      <c r="BT665">
        <v>0</v>
      </c>
      <c r="BU665">
        <v>0</v>
      </c>
      <c r="BV665">
        <v>0</v>
      </c>
      <c r="BW665" s="17">
        <v>1</v>
      </c>
      <c r="BX665">
        <v>0</v>
      </c>
      <c r="BY665">
        <v>0</v>
      </c>
      <c r="BZ665" s="17">
        <v>0</v>
      </c>
      <c r="CA665">
        <v>1</v>
      </c>
      <c r="CB665">
        <v>1</v>
      </c>
      <c r="CC665">
        <v>0</v>
      </c>
      <c r="CD665">
        <v>0</v>
      </c>
      <c r="CE665">
        <v>1</v>
      </c>
      <c r="CF665">
        <v>1</v>
      </c>
      <c r="CG665">
        <v>0</v>
      </c>
      <c r="CH665">
        <v>1</v>
      </c>
      <c r="CI665">
        <v>1</v>
      </c>
      <c r="CJ665">
        <v>1</v>
      </c>
      <c r="CK665">
        <v>1</v>
      </c>
      <c r="CL665" s="17">
        <v>1</v>
      </c>
      <c r="CM665">
        <v>0.63</v>
      </c>
      <c r="CN665">
        <v>335</v>
      </c>
      <c r="CO665">
        <v>1</v>
      </c>
      <c r="CP665">
        <v>0</v>
      </c>
      <c r="CQ665">
        <v>29</v>
      </c>
      <c r="CR665" s="33" t="s">
        <v>85</v>
      </c>
    </row>
    <row r="666" spans="1:96" x14ac:dyDescent="0.25">
      <c r="A666">
        <v>665</v>
      </c>
      <c r="B666">
        <v>42</v>
      </c>
      <c r="C666" s="24" t="s">
        <v>361</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319</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s="17">
        <v>0</v>
      </c>
      <c r="BT666">
        <v>0</v>
      </c>
      <c r="BU666">
        <v>0</v>
      </c>
      <c r="BV666">
        <v>0</v>
      </c>
      <c r="BW666" s="17">
        <v>1</v>
      </c>
      <c r="BX666">
        <v>0</v>
      </c>
      <c r="BY666">
        <v>0</v>
      </c>
      <c r="BZ666" s="17">
        <v>0</v>
      </c>
      <c r="CA666">
        <v>1</v>
      </c>
      <c r="CB666">
        <v>1</v>
      </c>
      <c r="CC666">
        <v>0</v>
      </c>
      <c r="CD666">
        <v>0</v>
      </c>
      <c r="CE666">
        <v>1</v>
      </c>
      <c r="CF666">
        <v>1</v>
      </c>
      <c r="CG666">
        <v>0</v>
      </c>
      <c r="CH666">
        <v>1</v>
      </c>
      <c r="CI666">
        <v>1</v>
      </c>
      <c r="CJ666">
        <v>1</v>
      </c>
      <c r="CK666">
        <v>1</v>
      </c>
      <c r="CL666" s="17">
        <v>1</v>
      </c>
      <c r="CM666">
        <v>0.63</v>
      </c>
      <c r="CN666">
        <v>335</v>
      </c>
      <c r="CO666">
        <v>1</v>
      </c>
      <c r="CP666">
        <v>0</v>
      </c>
      <c r="CQ666">
        <v>29</v>
      </c>
      <c r="CR666" s="33" t="s">
        <v>85</v>
      </c>
    </row>
    <row r="667" spans="1:96" x14ac:dyDescent="0.25">
      <c r="A667">
        <v>666</v>
      </c>
      <c r="B667">
        <v>42</v>
      </c>
      <c r="C667" s="24" t="s">
        <v>361</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319</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s="17">
        <v>0</v>
      </c>
      <c r="BT667">
        <v>0</v>
      </c>
      <c r="BU667">
        <v>0</v>
      </c>
      <c r="BV667">
        <v>0</v>
      </c>
      <c r="BW667" s="17">
        <v>1</v>
      </c>
      <c r="BX667">
        <v>0</v>
      </c>
      <c r="BY667">
        <v>0</v>
      </c>
      <c r="BZ667" s="17">
        <v>0</v>
      </c>
      <c r="CA667">
        <v>1</v>
      </c>
      <c r="CB667">
        <v>1</v>
      </c>
      <c r="CC667">
        <v>0</v>
      </c>
      <c r="CD667">
        <v>0</v>
      </c>
      <c r="CE667">
        <v>1</v>
      </c>
      <c r="CF667">
        <v>1</v>
      </c>
      <c r="CG667">
        <v>0</v>
      </c>
      <c r="CH667">
        <v>1</v>
      </c>
      <c r="CI667">
        <v>1</v>
      </c>
      <c r="CJ667">
        <v>1</v>
      </c>
      <c r="CK667">
        <v>1</v>
      </c>
      <c r="CL667" s="17">
        <v>1</v>
      </c>
      <c r="CM667">
        <v>0.63</v>
      </c>
      <c r="CN667">
        <v>335</v>
      </c>
      <c r="CO667">
        <v>1</v>
      </c>
      <c r="CP667">
        <v>0</v>
      </c>
      <c r="CQ667">
        <v>29</v>
      </c>
      <c r="CR667" s="33" t="s">
        <v>85</v>
      </c>
    </row>
    <row r="668" spans="1:96" x14ac:dyDescent="0.25">
      <c r="A668">
        <v>667</v>
      </c>
      <c r="B668">
        <v>42</v>
      </c>
      <c r="C668" s="24" t="s">
        <v>361</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319</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s="17">
        <v>0</v>
      </c>
      <c r="BT668">
        <v>0</v>
      </c>
      <c r="BU668">
        <v>0</v>
      </c>
      <c r="BV668">
        <v>0</v>
      </c>
      <c r="BW668" s="17">
        <v>1</v>
      </c>
      <c r="BX668">
        <v>0</v>
      </c>
      <c r="BY668">
        <v>0</v>
      </c>
      <c r="BZ668" s="17">
        <v>0</v>
      </c>
      <c r="CA668">
        <v>1</v>
      </c>
      <c r="CB668">
        <v>1</v>
      </c>
      <c r="CC668">
        <v>0</v>
      </c>
      <c r="CD668">
        <v>0</v>
      </c>
      <c r="CE668">
        <v>1</v>
      </c>
      <c r="CF668">
        <v>1</v>
      </c>
      <c r="CG668">
        <v>0</v>
      </c>
      <c r="CH668">
        <v>1</v>
      </c>
      <c r="CI668">
        <v>1</v>
      </c>
      <c r="CJ668">
        <v>1</v>
      </c>
      <c r="CK668">
        <v>1</v>
      </c>
      <c r="CL668" s="17">
        <v>1</v>
      </c>
      <c r="CM668">
        <v>0.63</v>
      </c>
      <c r="CN668">
        <v>335</v>
      </c>
      <c r="CO668">
        <v>1</v>
      </c>
      <c r="CP668">
        <v>0</v>
      </c>
      <c r="CQ668">
        <v>29</v>
      </c>
      <c r="CR668" s="33" t="s">
        <v>85</v>
      </c>
    </row>
    <row r="669" spans="1:96" x14ac:dyDescent="0.25">
      <c r="A669">
        <v>668</v>
      </c>
      <c r="B669">
        <v>42</v>
      </c>
      <c r="C669" s="24" t="s">
        <v>361</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319</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s="17">
        <v>0</v>
      </c>
      <c r="BT669">
        <v>0</v>
      </c>
      <c r="BU669">
        <v>0</v>
      </c>
      <c r="BV669">
        <v>0</v>
      </c>
      <c r="BW669" s="17">
        <v>1</v>
      </c>
      <c r="BX669">
        <v>0</v>
      </c>
      <c r="BY669">
        <v>0</v>
      </c>
      <c r="BZ669" s="17">
        <v>0</v>
      </c>
      <c r="CA669">
        <v>1</v>
      </c>
      <c r="CB669">
        <v>1</v>
      </c>
      <c r="CC669">
        <v>0</v>
      </c>
      <c r="CD669">
        <v>0</v>
      </c>
      <c r="CE669">
        <v>1</v>
      </c>
      <c r="CF669">
        <v>1</v>
      </c>
      <c r="CG669">
        <v>0</v>
      </c>
      <c r="CH669">
        <v>1</v>
      </c>
      <c r="CI669">
        <v>1</v>
      </c>
      <c r="CJ669">
        <v>1</v>
      </c>
      <c r="CK669">
        <v>1</v>
      </c>
      <c r="CL669" s="17">
        <v>1</v>
      </c>
      <c r="CM669">
        <v>0.63</v>
      </c>
      <c r="CN669">
        <v>335</v>
      </c>
      <c r="CO669">
        <v>1</v>
      </c>
      <c r="CP669">
        <v>0</v>
      </c>
      <c r="CQ669">
        <v>29</v>
      </c>
      <c r="CR669" s="33" t="s">
        <v>85</v>
      </c>
    </row>
    <row r="670" spans="1:96" x14ac:dyDescent="0.25">
      <c r="A670">
        <v>669</v>
      </c>
      <c r="B670">
        <v>42</v>
      </c>
      <c r="C670" s="24" t="s">
        <v>361</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319</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s="17">
        <v>0</v>
      </c>
      <c r="BT670">
        <v>0</v>
      </c>
      <c r="BU670">
        <v>0</v>
      </c>
      <c r="BV670">
        <v>0</v>
      </c>
      <c r="BW670" s="17">
        <v>1</v>
      </c>
      <c r="BX670">
        <v>0</v>
      </c>
      <c r="BY670">
        <v>0</v>
      </c>
      <c r="BZ670" s="17">
        <v>0</v>
      </c>
      <c r="CA670">
        <v>1</v>
      </c>
      <c r="CB670">
        <v>1</v>
      </c>
      <c r="CC670">
        <v>0</v>
      </c>
      <c r="CD670">
        <v>0</v>
      </c>
      <c r="CE670">
        <v>1</v>
      </c>
      <c r="CF670">
        <v>1</v>
      </c>
      <c r="CG670">
        <v>0</v>
      </c>
      <c r="CH670">
        <v>1</v>
      </c>
      <c r="CI670">
        <v>1</v>
      </c>
      <c r="CJ670">
        <v>1</v>
      </c>
      <c r="CK670">
        <v>1</v>
      </c>
      <c r="CL670" s="17">
        <v>1</v>
      </c>
      <c r="CM670">
        <v>0.63</v>
      </c>
      <c r="CN670">
        <v>335</v>
      </c>
      <c r="CO670">
        <v>1</v>
      </c>
      <c r="CP670">
        <v>0</v>
      </c>
      <c r="CQ670">
        <v>29</v>
      </c>
      <c r="CR670" s="33" t="s">
        <v>85</v>
      </c>
    </row>
    <row r="671" spans="1:96" x14ac:dyDescent="0.25">
      <c r="A671">
        <v>670</v>
      </c>
      <c r="B671">
        <v>42</v>
      </c>
      <c r="C671" s="24" t="s">
        <v>361</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319</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s="17">
        <v>0</v>
      </c>
      <c r="BT671">
        <v>0</v>
      </c>
      <c r="BU671">
        <v>0</v>
      </c>
      <c r="BV671">
        <v>0</v>
      </c>
      <c r="BW671" s="17">
        <v>1</v>
      </c>
      <c r="BX671">
        <v>0</v>
      </c>
      <c r="BY671">
        <v>0</v>
      </c>
      <c r="BZ671" s="17">
        <v>0</v>
      </c>
      <c r="CA671">
        <v>1</v>
      </c>
      <c r="CB671">
        <v>1</v>
      </c>
      <c r="CC671">
        <v>0</v>
      </c>
      <c r="CD671">
        <v>0</v>
      </c>
      <c r="CE671">
        <v>1</v>
      </c>
      <c r="CF671">
        <v>1</v>
      </c>
      <c r="CG671">
        <v>0</v>
      </c>
      <c r="CH671">
        <v>1</v>
      </c>
      <c r="CI671">
        <v>1</v>
      </c>
      <c r="CJ671">
        <v>1</v>
      </c>
      <c r="CK671">
        <v>1</v>
      </c>
      <c r="CL671" s="17">
        <v>1</v>
      </c>
      <c r="CM671">
        <v>0.63</v>
      </c>
      <c r="CN671">
        <v>335</v>
      </c>
      <c r="CO671">
        <v>1</v>
      </c>
      <c r="CP671">
        <v>0</v>
      </c>
      <c r="CQ671">
        <v>29</v>
      </c>
      <c r="CR671" s="33" t="s">
        <v>85</v>
      </c>
    </row>
    <row r="672" spans="1:96" x14ac:dyDescent="0.25">
      <c r="A672">
        <v>671</v>
      </c>
      <c r="B672">
        <v>42</v>
      </c>
      <c r="C672" s="24" t="s">
        <v>361</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319</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s="17">
        <v>0</v>
      </c>
      <c r="BT672">
        <v>0</v>
      </c>
      <c r="BU672">
        <v>0</v>
      </c>
      <c r="BV672">
        <v>0</v>
      </c>
      <c r="BW672" s="17">
        <v>1</v>
      </c>
      <c r="BX672">
        <v>0</v>
      </c>
      <c r="BY672">
        <v>0</v>
      </c>
      <c r="BZ672" s="17">
        <v>0</v>
      </c>
      <c r="CA672">
        <v>1</v>
      </c>
      <c r="CB672">
        <v>1</v>
      </c>
      <c r="CC672">
        <v>0</v>
      </c>
      <c r="CD672">
        <v>0</v>
      </c>
      <c r="CE672">
        <v>1</v>
      </c>
      <c r="CF672">
        <v>1</v>
      </c>
      <c r="CG672">
        <v>0</v>
      </c>
      <c r="CH672">
        <v>1</v>
      </c>
      <c r="CI672">
        <v>1</v>
      </c>
      <c r="CJ672">
        <v>1</v>
      </c>
      <c r="CK672">
        <v>1</v>
      </c>
      <c r="CL672" s="17">
        <v>1</v>
      </c>
      <c r="CM672">
        <v>0.63</v>
      </c>
      <c r="CN672">
        <v>335</v>
      </c>
      <c r="CO672">
        <v>1</v>
      </c>
      <c r="CP672">
        <v>0</v>
      </c>
      <c r="CQ672">
        <v>29</v>
      </c>
      <c r="CR672" s="33" t="s">
        <v>85</v>
      </c>
    </row>
    <row r="673" spans="1:96" x14ac:dyDescent="0.25">
      <c r="A673">
        <v>672</v>
      </c>
      <c r="B673">
        <v>42</v>
      </c>
      <c r="C673" s="24" t="s">
        <v>361</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319</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s="17">
        <v>0</v>
      </c>
      <c r="BT673">
        <v>0</v>
      </c>
      <c r="BU673">
        <v>0</v>
      </c>
      <c r="BV673">
        <v>0</v>
      </c>
      <c r="BW673" s="17">
        <v>1</v>
      </c>
      <c r="BX673">
        <v>0</v>
      </c>
      <c r="BY673">
        <v>0</v>
      </c>
      <c r="BZ673" s="17">
        <v>0</v>
      </c>
      <c r="CA673">
        <v>1</v>
      </c>
      <c r="CB673">
        <v>1</v>
      </c>
      <c r="CC673">
        <v>0</v>
      </c>
      <c r="CD673">
        <v>0</v>
      </c>
      <c r="CE673">
        <v>1</v>
      </c>
      <c r="CF673">
        <v>1</v>
      </c>
      <c r="CG673">
        <v>0</v>
      </c>
      <c r="CH673">
        <v>1</v>
      </c>
      <c r="CI673">
        <v>1</v>
      </c>
      <c r="CJ673">
        <v>1</v>
      </c>
      <c r="CK673">
        <v>1</v>
      </c>
      <c r="CL673" s="17">
        <v>1</v>
      </c>
      <c r="CM673">
        <v>0.63</v>
      </c>
      <c r="CN673">
        <v>335</v>
      </c>
      <c r="CO673">
        <v>1</v>
      </c>
      <c r="CP673">
        <v>0</v>
      </c>
      <c r="CQ673">
        <v>29</v>
      </c>
      <c r="CR673" s="33" t="s">
        <v>85</v>
      </c>
    </row>
    <row r="674" spans="1:96" x14ac:dyDescent="0.25">
      <c r="A674">
        <v>673</v>
      </c>
      <c r="B674">
        <v>42</v>
      </c>
      <c r="C674" s="24" t="s">
        <v>361</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319</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s="17">
        <v>0</v>
      </c>
      <c r="BT674">
        <v>0</v>
      </c>
      <c r="BU674">
        <v>0</v>
      </c>
      <c r="BV674">
        <v>0</v>
      </c>
      <c r="BW674" s="17">
        <v>1</v>
      </c>
      <c r="BX674">
        <v>0</v>
      </c>
      <c r="BY674">
        <v>0</v>
      </c>
      <c r="BZ674" s="17">
        <v>0</v>
      </c>
      <c r="CA674">
        <v>1</v>
      </c>
      <c r="CB674">
        <v>1</v>
      </c>
      <c r="CC674">
        <v>0</v>
      </c>
      <c r="CD674">
        <v>0</v>
      </c>
      <c r="CE674">
        <v>1</v>
      </c>
      <c r="CF674">
        <v>1</v>
      </c>
      <c r="CG674">
        <v>0</v>
      </c>
      <c r="CH674">
        <v>1</v>
      </c>
      <c r="CI674">
        <v>1</v>
      </c>
      <c r="CJ674">
        <v>1</v>
      </c>
      <c r="CK674">
        <v>1</v>
      </c>
      <c r="CL674" s="17">
        <v>1</v>
      </c>
      <c r="CM674">
        <v>0.63</v>
      </c>
      <c r="CN674">
        <v>335</v>
      </c>
      <c r="CO674">
        <v>1</v>
      </c>
      <c r="CP674">
        <v>0</v>
      </c>
      <c r="CQ674">
        <v>29</v>
      </c>
      <c r="CR674" s="33" t="s">
        <v>85</v>
      </c>
    </row>
    <row r="675" spans="1:96" x14ac:dyDescent="0.25">
      <c r="A675">
        <v>674</v>
      </c>
      <c r="B675">
        <v>42</v>
      </c>
      <c r="C675" s="24" t="s">
        <v>361</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319</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s="17">
        <v>0</v>
      </c>
      <c r="BT675">
        <v>0</v>
      </c>
      <c r="BU675">
        <v>0</v>
      </c>
      <c r="BV675">
        <v>0</v>
      </c>
      <c r="BW675" s="17">
        <v>1</v>
      </c>
      <c r="BX675">
        <v>0</v>
      </c>
      <c r="BY675">
        <v>0</v>
      </c>
      <c r="BZ675" s="17">
        <v>0</v>
      </c>
      <c r="CA675">
        <v>1</v>
      </c>
      <c r="CB675">
        <v>1</v>
      </c>
      <c r="CC675">
        <v>0</v>
      </c>
      <c r="CD675">
        <v>0</v>
      </c>
      <c r="CE675">
        <v>1</v>
      </c>
      <c r="CF675">
        <v>1</v>
      </c>
      <c r="CG675">
        <v>0</v>
      </c>
      <c r="CH675">
        <v>1</v>
      </c>
      <c r="CI675">
        <v>1</v>
      </c>
      <c r="CJ675">
        <v>1</v>
      </c>
      <c r="CK675">
        <v>1</v>
      </c>
      <c r="CL675" s="17">
        <v>1</v>
      </c>
      <c r="CM675">
        <v>0.63</v>
      </c>
      <c r="CN675">
        <v>335</v>
      </c>
      <c r="CO675">
        <v>1</v>
      </c>
      <c r="CP675">
        <v>0</v>
      </c>
      <c r="CQ675">
        <v>29</v>
      </c>
      <c r="CR675" s="33" t="s">
        <v>85</v>
      </c>
    </row>
    <row r="676" spans="1:96" x14ac:dyDescent="0.25">
      <c r="A676">
        <v>675</v>
      </c>
      <c r="B676">
        <v>42</v>
      </c>
      <c r="C676" s="24" t="s">
        <v>361</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319</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s="17">
        <v>0</v>
      </c>
      <c r="BT676">
        <v>0</v>
      </c>
      <c r="BU676">
        <v>0</v>
      </c>
      <c r="BV676">
        <v>0</v>
      </c>
      <c r="BW676" s="17">
        <v>1</v>
      </c>
      <c r="BX676">
        <v>0</v>
      </c>
      <c r="BY676">
        <v>0</v>
      </c>
      <c r="BZ676" s="17">
        <v>0</v>
      </c>
      <c r="CA676">
        <v>1</v>
      </c>
      <c r="CB676">
        <v>1</v>
      </c>
      <c r="CC676">
        <v>0</v>
      </c>
      <c r="CD676">
        <v>0</v>
      </c>
      <c r="CE676">
        <v>1</v>
      </c>
      <c r="CF676">
        <v>1</v>
      </c>
      <c r="CG676">
        <v>0</v>
      </c>
      <c r="CH676">
        <v>1</v>
      </c>
      <c r="CI676">
        <v>1</v>
      </c>
      <c r="CJ676">
        <v>1</v>
      </c>
      <c r="CK676">
        <v>1</v>
      </c>
      <c r="CL676" s="17">
        <v>1</v>
      </c>
      <c r="CM676">
        <v>0.63</v>
      </c>
      <c r="CN676">
        <v>335</v>
      </c>
      <c r="CO676">
        <v>1</v>
      </c>
      <c r="CP676">
        <v>0</v>
      </c>
      <c r="CQ676">
        <v>29</v>
      </c>
      <c r="CR676" s="33" t="s">
        <v>85</v>
      </c>
    </row>
    <row r="677" spans="1:96" x14ac:dyDescent="0.25">
      <c r="A677">
        <v>676</v>
      </c>
      <c r="B677">
        <v>42</v>
      </c>
      <c r="C677" s="24" t="s">
        <v>361</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319</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s="17">
        <v>0</v>
      </c>
      <c r="BT677">
        <v>0</v>
      </c>
      <c r="BU677">
        <v>0</v>
      </c>
      <c r="BV677">
        <v>0</v>
      </c>
      <c r="BW677" s="17">
        <v>1</v>
      </c>
      <c r="BX677">
        <v>0</v>
      </c>
      <c r="BY677">
        <v>0</v>
      </c>
      <c r="BZ677" s="17">
        <v>0</v>
      </c>
      <c r="CA677">
        <v>1</v>
      </c>
      <c r="CB677">
        <v>1</v>
      </c>
      <c r="CC677">
        <v>0</v>
      </c>
      <c r="CD677">
        <v>0</v>
      </c>
      <c r="CE677">
        <v>1</v>
      </c>
      <c r="CF677">
        <v>1</v>
      </c>
      <c r="CG677">
        <v>0</v>
      </c>
      <c r="CH677">
        <v>1</v>
      </c>
      <c r="CI677">
        <v>1</v>
      </c>
      <c r="CJ677">
        <v>1</v>
      </c>
      <c r="CK677">
        <v>1</v>
      </c>
      <c r="CL677" s="17">
        <v>1</v>
      </c>
      <c r="CM677">
        <v>0.63</v>
      </c>
      <c r="CN677">
        <v>335</v>
      </c>
      <c r="CO677">
        <v>1</v>
      </c>
      <c r="CP677">
        <v>0</v>
      </c>
      <c r="CQ677">
        <v>29</v>
      </c>
      <c r="CR677" s="33" t="s">
        <v>85</v>
      </c>
    </row>
    <row r="678" spans="1:96" x14ac:dyDescent="0.25">
      <c r="A678">
        <v>677</v>
      </c>
      <c r="B678">
        <v>42</v>
      </c>
      <c r="C678" s="24" t="s">
        <v>361</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319</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s="17">
        <v>0</v>
      </c>
      <c r="BT678">
        <v>0</v>
      </c>
      <c r="BU678">
        <v>0</v>
      </c>
      <c r="BV678">
        <v>0</v>
      </c>
      <c r="BW678" s="17">
        <v>1</v>
      </c>
      <c r="BX678">
        <v>0</v>
      </c>
      <c r="BY678">
        <v>0</v>
      </c>
      <c r="BZ678" s="17">
        <v>0</v>
      </c>
      <c r="CA678">
        <v>1</v>
      </c>
      <c r="CB678">
        <v>1</v>
      </c>
      <c r="CC678">
        <v>0</v>
      </c>
      <c r="CD678">
        <v>0</v>
      </c>
      <c r="CE678">
        <v>1</v>
      </c>
      <c r="CF678">
        <v>1</v>
      </c>
      <c r="CG678">
        <v>0</v>
      </c>
      <c r="CH678">
        <v>1</v>
      </c>
      <c r="CI678">
        <v>1</v>
      </c>
      <c r="CJ678">
        <v>1</v>
      </c>
      <c r="CK678">
        <v>1</v>
      </c>
      <c r="CL678" s="17">
        <v>1</v>
      </c>
      <c r="CM678">
        <v>0.63</v>
      </c>
      <c r="CN678">
        <v>335</v>
      </c>
      <c r="CO678">
        <v>1</v>
      </c>
      <c r="CP678">
        <v>0</v>
      </c>
      <c r="CQ678">
        <v>29</v>
      </c>
      <c r="CR678" s="33" t="s">
        <v>85</v>
      </c>
    </row>
    <row r="679" spans="1:96" x14ac:dyDescent="0.25">
      <c r="A679">
        <v>678</v>
      </c>
      <c r="B679">
        <v>42</v>
      </c>
      <c r="C679" s="24" t="s">
        <v>361</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319</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s="17">
        <v>0</v>
      </c>
      <c r="BT679">
        <v>0</v>
      </c>
      <c r="BU679">
        <v>0</v>
      </c>
      <c r="BV679">
        <v>0</v>
      </c>
      <c r="BW679" s="17">
        <v>1</v>
      </c>
      <c r="BX679">
        <v>0</v>
      </c>
      <c r="BY679">
        <v>0</v>
      </c>
      <c r="BZ679" s="17">
        <v>0</v>
      </c>
      <c r="CA679">
        <v>1</v>
      </c>
      <c r="CB679">
        <v>1</v>
      </c>
      <c r="CC679">
        <v>0</v>
      </c>
      <c r="CD679">
        <v>0</v>
      </c>
      <c r="CE679">
        <v>1</v>
      </c>
      <c r="CF679">
        <v>1</v>
      </c>
      <c r="CG679">
        <v>0</v>
      </c>
      <c r="CH679">
        <v>1</v>
      </c>
      <c r="CI679">
        <v>1</v>
      </c>
      <c r="CJ679">
        <v>1</v>
      </c>
      <c r="CK679">
        <v>1</v>
      </c>
      <c r="CL679" s="17">
        <v>1</v>
      </c>
      <c r="CM679">
        <v>0.63</v>
      </c>
      <c r="CN679">
        <v>335</v>
      </c>
      <c r="CO679">
        <v>1</v>
      </c>
      <c r="CP679">
        <v>0</v>
      </c>
      <c r="CQ679">
        <v>29</v>
      </c>
      <c r="CR679" s="33" t="s">
        <v>85</v>
      </c>
    </row>
    <row r="680" spans="1:96" s="136" customFormat="1" x14ac:dyDescent="0.25">
      <c r="A680" s="136">
        <v>679</v>
      </c>
      <c r="B680" s="136">
        <v>42</v>
      </c>
      <c r="C680" s="137" t="s">
        <v>361</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319</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50">
        <v>0</v>
      </c>
      <c r="BT680" s="136">
        <v>0</v>
      </c>
      <c r="BU680" s="136">
        <v>0</v>
      </c>
      <c r="BV680" s="136">
        <v>0</v>
      </c>
      <c r="BW680" s="150">
        <v>1</v>
      </c>
      <c r="BX680" s="136">
        <v>0</v>
      </c>
      <c r="BY680" s="136">
        <v>0</v>
      </c>
      <c r="BZ680" s="150">
        <v>0</v>
      </c>
      <c r="CA680" s="136">
        <v>1</v>
      </c>
      <c r="CB680" s="136">
        <v>1</v>
      </c>
      <c r="CC680" s="136">
        <v>0</v>
      </c>
      <c r="CD680" s="136">
        <v>0</v>
      </c>
      <c r="CE680" s="136">
        <v>1</v>
      </c>
      <c r="CF680" s="136">
        <v>1</v>
      </c>
      <c r="CG680" s="136">
        <v>0</v>
      </c>
      <c r="CH680">
        <v>1</v>
      </c>
      <c r="CI680" s="136">
        <v>1</v>
      </c>
      <c r="CJ680" s="136">
        <v>1</v>
      </c>
      <c r="CK680" s="136">
        <v>1</v>
      </c>
      <c r="CL680" s="150">
        <v>1</v>
      </c>
      <c r="CM680">
        <v>0.63</v>
      </c>
      <c r="CN680">
        <v>335</v>
      </c>
      <c r="CO680">
        <v>1</v>
      </c>
      <c r="CP680">
        <v>0</v>
      </c>
      <c r="CQ680">
        <v>29</v>
      </c>
      <c r="CR680" s="33" t="s">
        <v>85</v>
      </c>
    </row>
    <row r="681" spans="1:96" x14ac:dyDescent="0.25">
      <c r="A681">
        <v>680</v>
      </c>
      <c r="B681">
        <v>43</v>
      </c>
      <c r="C681" s="24" t="s">
        <v>363</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364</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s="17">
        <v>0</v>
      </c>
      <c r="BT681">
        <v>0</v>
      </c>
      <c r="BU681">
        <v>0</v>
      </c>
      <c r="BV681">
        <v>1</v>
      </c>
      <c r="BW681" s="17">
        <v>0</v>
      </c>
      <c r="BX681">
        <v>0</v>
      </c>
      <c r="BY681">
        <v>0</v>
      </c>
      <c r="BZ681" s="17">
        <v>0</v>
      </c>
      <c r="CA681">
        <v>1</v>
      </c>
      <c r="CB681">
        <v>1</v>
      </c>
      <c r="CC681">
        <v>0</v>
      </c>
      <c r="CD681">
        <v>0</v>
      </c>
      <c r="CE681">
        <v>0</v>
      </c>
      <c r="CF681">
        <v>0</v>
      </c>
      <c r="CG681">
        <v>0</v>
      </c>
      <c r="CH681">
        <v>1</v>
      </c>
      <c r="CI681">
        <v>0</v>
      </c>
      <c r="CJ681">
        <v>0</v>
      </c>
      <c r="CK681">
        <v>0</v>
      </c>
      <c r="CL681" s="17">
        <v>1</v>
      </c>
      <c r="CM681">
        <v>0</v>
      </c>
      <c r="CN681">
        <v>17</v>
      </c>
      <c r="CO681">
        <v>0</v>
      </c>
      <c r="CP681">
        <v>1</v>
      </c>
      <c r="CQ681">
        <v>24</v>
      </c>
      <c r="CR681" s="33" t="s">
        <v>85</v>
      </c>
    </row>
    <row r="682" spans="1:96" x14ac:dyDescent="0.25">
      <c r="A682">
        <v>681</v>
      </c>
      <c r="B682">
        <v>43</v>
      </c>
      <c r="C682" s="24" t="s">
        <v>363</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364</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s="17">
        <v>0</v>
      </c>
      <c r="BT682">
        <v>0</v>
      </c>
      <c r="BU682">
        <v>0</v>
      </c>
      <c r="BV682">
        <v>1</v>
      </c>
      <c r="BW682" s="17">
        <v>0</v>
      </c>
      <c r="BX682">
        <v>0</v>
      </c>
      <c r="BY682">
        <v>0</v>
      </c>
      <c r="BZ682" s="17">
        <v>0</v>
      </c>
      <c r="CA682">
        <v>1</v>
      </c>
      <c r="CB682">
        <v>1</v>
      </c>
      <c r="CC682">
        <v>0</v>
      </c>
      <c r="CD682">
        <v>0</v>
      </c>
      <c r="CE682">
        <v>0</v>
      </c>
      <c r="CF682">
        <v>0</v>
      </c>
      <c r="CG682">
        <v>0</v>
      </c>
      <c r="CH682">
        <v>1</v>
      </c>
      <c r="CI682">
        <v>0</v>
      </c>
      <c r="CJ682">
        <v>0</v>
      </c>
      <c r="CK682">
        <v>0</v>
      </c>
      <c r="CL682" s="17">
        <v>1</v>
      </c>
      <c r="CM682">
        <v>0</v>
      </c>
      <c r="CN682">
        <v>17</v>
      </c>
      <c r="CO682">
        <v>0</v>
      </c>
      <c r="CP682">
        <v>1</v>
      </c>
      <c r="CQ682">
        <v>24</v>
      </c>
      <c r="CR682" s="33" t="s">
        <v>85</v>
      </c>
    </row>
    <row r="683" spans="1:96" x14ac:dyDescent="0.25">
      <c r="A683">
        <v>682</v>
      </c>
      <c r="B683">
        <v>43</v>
      </c>
      <c r="C683" s="24" t="s">
        <v>363</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364</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s="17">
        <v>0</v>
      </c>
      <c r="BT683">
        <v>0</v>
      </c>
      <c r="BU683">
        <v>0</v>
      </c>
      <c r="BV683">
        <v>1</v>
      </c>
      <c r="BW683" s="17">
        <v>0</v>
      </c>
      <c r="BX683">
        <v>0</v>
      </c>
      <c r="BY683">
        <v>0</v>
      </c>
      <c r="BZ683" s="17">
        <v>0</v>
      </c>
      <c r="CA683">
        <v>1</v>
      </c>
      <c r="CB683">
        <v>1</v>
      </c>
      <c r="CC683">
        <v>0</v>
      </c>
      <c r="CD683">
        <v>0</v>
      </c>
      <c r="CE683">
        <v>0</v>
      </c>
      <c r="CF683">
        <v>0</v>
      </c>
      <c r="CG683">
        <v>0</v>
      </c>
      <c r="CH683">
        <v>1</v>
      </c>
      <c r="CI683">
        <v>0</v>
      </c>
      <c r="CJ683">
        <v>0</v>
      </c>
      <c r="CK683">
        <v>0</v>
      </c>
      <c r="CL683" s="17">
        <v>1</v>
      </c>
      <c r="CM683">
        <v>0</v>
      </c>
      <c r="CN683">
        <v>17</v>
      </c>
      <c r="CO683">
        <v>0</v>
      </c>
      <c r="CP683">
        <v>1</v>
      </c>
      <c r="CQ683">
        <v>24</v>
      </c>
      <c r="CR683" s="33" t="s">
        <v>85</v>
      </c>
    </row>
    <row r="684" spans="1:96" x14ac:dyDescent="0.25">
      <c r="A684">
        <v>683</v>
      </c>
      <c r="B684">
        <v>43</v>
      </c>
      <c r="C684" s="24" t="s">
        <v>363</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364</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s="17">
        <v>0</v>
      </c>
      <c r="BT684">
        <v>0</v>
      </c>
      <c r="BU684">
        <v>0</v>
      </c>
      <c r="BV684">
        <v>1</v>
      </c>
      <c r="BW684" s="17">
        <v>0</v>
      </c>
      <c r="BX684">
        <v>0</v>
      </c>
      <c r="BY684">
        <v>0</v>
      </c>
      <c r="BZ684" s="17">
        <v>0</v>
      </c>
      <c r="CA684">
        <v>1</v>
      </c>
      <c r="CB684">
        <v>1</v>
      </c>
      <c r="CC684">
        <v>0</v>
      </c>
      <c r="CD684">
        <v>0</v>
      </c>
      <c r="CE684">
        <v>0</v>
      </c>
      <c r="CF684">
        <v>0</v>
      </c>
      <c r="CG684">
        <v>0</v>
      </c>
      <c r="CH684">
        <v>1</v>
      </c>
      <c r="CI684">
        <v>0</v>
      </c>
      <c r="CJ684">
        <v>0</v>
      </c>
      <c r="CK684">
        <v>0</v>
      </c>
      <c r="CL684" s="17">
        <v>1</v>
      </c>
      <c r="CM684">
        <v>0</v>
      </c>
      <c r="CN684">
        <v>17</v>
      </c>
      <c r="CO684">
        <v>0</v>
      </c>
      <c r="CP684">
        <v>1</v>
      </c>
      <c r="CQ684">
        <v>24</v>
      </c>
      <c r="CR684" s="33" t="s">
        <v>85</v>
      </c>
    </row>
    <row r="685" spans="1:96" x14ac:dyDescent="0.25">
      <c r="A685">
        <v>684</v>
      </c>
      <c r="B685">
        <v>43</v>
      </c>
      <c r="C685" s="24" t="s">
        <v>363</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364</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s="17">
        <v>0</v>
      </c>
      <c r="BT685">
        <v>0</v>
      </c>
      <c r="BU685">
        <v>0</v>
      </c>
      <c r="BV685">
        <v>1</v>
      </c>
      <c r="BW685" s="17">
        <v>0</v>
      </c>
      <c r="BX685">
        <v>0</v>
      </c>
      <c r="BY685">
        <v>0</v>
      </c>
      <c r="BZ685" s="17">
        <v>0</v>
      </c>
      <c r="CA685">
        <v>1</v>
      </c>
      <c r="CB685">
        <v>1</v>
      </c>
      <c r="CC685">
        <v>0</v>
      </c>
      <c r="CD685">
        <v>0</v>
      </c>
      <c r="CE685">
        <v>0</v>
      </c>
      <c r="CF685">
        <v>0</v>
      </c>
      <c r="CG685">
        <v>0</v>
      </c>
      <c r="CH685">
        <v>1</v>
      </c>
      <c r="CI685">
        <v>0</v>
      </c>
      <c r="CJ685">
        <v>0</v>
      </c>
      <c r="CK685">
        <v>0</v>
      </c>
      <c r="CL685" s="17">
        <v>1</v>
      </c>
      <c r="CM685">
        <v>0</v>
      </c>
      <c r="CN685">
        <v>17</v>
      </c>
      <c r="CO685">
        <v>0</v>
      </c>
      <c r="CP685">
        <v>1</v>
      </c>
      <c r="CQ685">
        <v>24</v>
      </c>
      <c r="CR685" s="33" t="s">
        <v>85</v>
      </c>
    </row>
    <row r="686" spans="1:96" x14ac:dyDescent="0.25">
      <c r="A686">
        <v>685</v>
      </c>
      <c r="B686">
        <v>43</v>
      </c>
      <c r="C686" s="24" t="s">
        <v>363</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364</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s="17">
        <v>0</v>
      </c>
      <c r="BT686">
        <v>0</v>
      </c>
      <c r="BU686">
        <v>0</v>
      </c>
      <c r="BV686">
        <v>1</v>
      </c>
      <c r="BW686" s="17">
        <v>0</v>
      </c>
      <c r="BX686">
        <v>0</v>
      </c>
      <c r="BY686">
        <v>0</v>
      </c>
      <c r="BZ686" s="17">
        <v>0</v>
      </c>
      <c r="CA686">
        <v>1</v>
      </c>
      <c r="CB686">
        <v>1</v>
      </c>
      <c r="CC686">
        <v>0</v>
      </c>
      <c r="CD686">
        <v>0</v>
      </c>
      <c r="CE686">
        <v>0</v>
      </c>
      <c r="CF686">
        <v>0</v>
      </c>
      <c r="CG686">
        <v>0</v>
      </c>
      <c r="CH686">
        <v>1</v>
      </c>
      <c r="CI686">
        <v>0</v>
      </c>
      <c r="CJ686">
        <v>0</v>
      </c>
      <c r="CK686">
        <v>0</v>
      </c>
      <c r="CL686" s="17">
        <v>1</v>
      </c>
      <c r="CM686">
        <v>0</v>
      </c>
      <c r="CN686">
        <v>17</v>
      </c>
      <c r="CO686">
        <v>0</v>
      </c>
      <c r="CP686">
        <v>1</v>
      </c>
      <c r="CQ686">
        <v>24</v>
      </c>
      <c r="CR686" s="33" t="s">
        <v>85</v>
      </c>
    </row>
    <row r="687" spans="1:96" x14ac:dyDescent="0.25">
      <c r="A687">
        <v>686</v>
      </c>
      <c r="B687">
        <v>43</v>
      </c>
      <c r="C687" s="24" t="s">
        <v>363</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364</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s="17">
        <v>0</v>
      </c>
      <c r="BT687">
        <v>0</v>
      </c>
      <c r="BU687">
        <v>0</v>
      </c>
      <c r="BV687">
        <v>1</v>
      </c>
      <c r="BW687" s="17">
        <v>0</v>
      </c>
      <c r="BX687">
        <v>0</v>
      </c>
      <c r="BY687">
        <v>0</v>
      </c>
      <c r="BZ687" s="17">
        <v>0</v>
      </c>
      <c r="CA687">
        <v>1</v>
      </c>
      <c r="CB687">
        <v>1</v>
      </c>
      <c r="CC687">
        <v>0</v>
      </c>
      <c r="CD687">
        <v>0</v>
      </c>
      <c r="CE687">
        <v>0</v>
      </c>
      <c r="CF687">
        <v>0</v>
      </c>
      <c r="CG687">
        <v>0</v>
      </c>
      <c r="CH687">
        <v>1</v>
      </c>
      <c r="CI687">
        <v>0</v>
      </c>
      <c r="CJ687">
        <v>0</v>
      </c>
      <c r="CK687">
        <v>0</v>
      </c>
      <c r="CL687" s="17">
        <v>1</v>
      </c>
      <c r="CM687">
        <v>0</v>
      </c>
      <c r="CN687">
        <v>17</v>
      </c>
      <c r="CO687">
        <v>0</v>
      </c>
      <c r="CP687">
        <v>1</v>
      </c>
      <c r="CQ687">
        <v>24</v>
      </c>
      <c r="CR687" s="33" t="s">
        <v>85</v>
      </c>
    </row>
    <row r="688" spans="1:96" x14ac:dyDescent="0.25">
      <c r="A688">
        <v>687</v>
      </c>
      <c r="B688">
        <v>43</v>
      </c>
      <c r="C688" s="24" t="s">
        <v>363</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364</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s="17">
        <v>0</v>
      </c>
      <c r="BT688">
        <v>0</v>
      </c>
      <c r="BU688">
        <v>0</v>
      </c>
      <c r="BV688">
        <v>1</v>
      </c>
      <c r="BW688" s="17">
        <v>0</v>
      </c>
      <c r="BX688">
        <v>0</v>
      </c>
      <c r="BY688">
        <v>0</v>
      </c>
      <c r="BZ688" s="17">
        <v>0</v>
      </c>
      <c r="CA688">
        <v>1</v>
      </c>
      <c r="CB688">
        <v>1</v>
      </c>
      <c r="CC688">
        <v>0</v>
      </c>
      <c r="CD688">
        <v>0</v>
      </c>
      <c r="CE688">
        <v>0</v>
      </c>
      <c r="CF688">
        <v>0</v>
      </c>
      <c r="CG688">
        <v>0</v>
      </c>
      <c r="CH688">
        <v>1</v>
      </c>
      <c r="CI688">
        <v>0</v>
      </c>
      <c r="CJ688">
        <v>0</v>
      </c>
      <c r="CK688">
        <v>0</v>
      </c>
      <c r="CL688" s="17">
        <v>1</v>
      </c>
      <c r="CM688">
        <v>0</v>
      </c>
      <c r="CN688">
        <v>17</v>
      </c>
      <c r="CO688">
        <v>0</v>
      </c>
      <c r="CP688">
        <v>1</v>
      </c>
      <c r="CQ688">
        <v>24</v>
      </c>
      <c r="CR688" s="33" t="s">
        <v>85</v>
      </c>
    </row>
    <row r="689" spans="1:96" x14ac:dyDescent="0.25">
      <c r="A689">
        <v>688</v>
      </c>
      <c r="B689">
        <v>43</v>
      </c>
      <c r="C689" s="24" t="s">
        <v>363</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364</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s="17">
        <v>0</v>
      </c>
      <c r="BT689">
        <v>0</v>
      </c>
      <c r="BU689">
        <v>0</v>
      </c>
      <c r="BV689">
        <v>1</v>
      </c>
      <c r="BW689" s="17">
        <v>0</v>
      </c>
      <c r="BX689">
        <v>0</v>
      </c>
      <c r="BY689">
        <v>0</v>
      </c>
      <c r="BZ689" s="17">
        <v>0</v>
      </c>
      <c r="CA689">
        <v>1</v>
      </c>
      <c r="CB689">
        <v>1</v>
      </c>
      <c r="CC689">
        <v>0</v>
      </c>
      <c r="CD689">
        <v>0</v>
      </c>
      <c r="CE689">
        <v>0</v>
      </c>
      <c r="CF689">
        <v>0</v>
      </c>
      <c r="CG689">
        <v>0</v>
      </c>
      <c r="CH689">
        <v>1</v>
      </c>
      <c r="CI689">
        <v>0</v>
      </c>
      <c r="CJ689">
        <v>0</v>
      </c>
      <c r="CK689">
        <v>0</v>
      </c>
      <c r="CL689" s="17">
        <v>1</v>
      </c>
      <c r="CM689">
        <v>0</v>
      </c>
      <c r="CN689">
        <v>17</v>
      </c>
      <c r="CO689">
        <v>0</v>
      </c>
      <c r="CP689">
        <v>1</v>
      </c>
      <c r="CQ689">
        <v>24</v>
      </c>
      <c r="CR689" s="33" t="s">
        <v>85</v>
      </c>
    </row>
    <row r="690" spans="1:96" x14ac:dyDescent="0.25">
      <c r="A690">
        <v>689</v>
      </c>
      <c r="B690">
        <v>43</v>
      </c>
      <c r="C690" s="24" t="s">
        <v>363</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364</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s="17">
        <v>0</v>
      </c>
      <c r="BT690">
        <v>0</v>
      </c>
      <c r="BU690">
        <v>0</v>
      </c>
      <c r="BV690">
        <v>1</v>
      </c>
      <c r="BW690" s="17">
        <v>0</v>
      </c>
      <c r="BX690">
        <v>0</v>
      </c>
      <c r="BY690">
        <v>0</v>
      </c>
      <c r="BZ690" s="17">
        <v>0</v>
      </c>
      <c r="CA690">
        <v>1</v>
      </c>
      <c r="CB690">
        <v>1</v>
      </c>
      <c r="CC690">
        <v>0</v>
      </c>
      <c r="CD690">
        <v>0</v>
      </c>
      <c r="CE690">
        <v>0</v>
      </c>
      <c r="CF690">
        <v>0</v>
      </c>
      <c r="CG690">
        <v>0</v>
      </c>
      <c r="CH690">
        <v>1</v>
      </c>
      <c r="CI690">
        <v>0</v>
      </c>
      <c r="CJ690">
        <v>0</v>
      </c>
      <c r="CK690">
        <v>0</v>
      </c>
      <c r="CL690" s="17">
        <v>1</v>
      </c>
      <c r="CM690">
        <v>0</v>
      </c>
      <c r="CN690">
        <v>17</v>
      </c>
      <c r="CO690">
        <v>0</v>
      </c>
      <c r="CP690">
        <v>1</v>
      </c>
      <c r="CQ690">
        <v>24</v>
      </c>
      <c r="CR690" s="33" t="s">
        <v>85</v>
      </c>
    </row>
    <row r="691" spans="1:96" x14ac:dyDescent="0.25">
      <c r="A691">
        <v>690</v>
      </c>
      <c r="B691">
        <v>43</v>
      </c>
      <c r="C691" s="24" t="s">
        <v>363</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364</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s="17">
        <v>0</v>
      </c>
      <c r="BT691">
        <v>0</v>
      </c>
      <c r="BU691">
        <v>0</v>
      </c>
      <c r="BV691">
        <v>1</v>
      </c>
      <c r="BW691" s="17">
        <v>0</v>
      </c>
      <c r="BX691">
        <v>0</v>
      </c>
      <c r="BY691">
        <v>0</v>
      </c>
      <c r="BZ691" s="17">
        <v>0</v>
      </c>
      <c r="CA691">
        <v>1</v>
      </c>
      <c r="CB691">
        <v>1</v>
      </c>
      <c r="CC691">
        <v>0</v>
      </c>
      <c r="CD691">
        <v>0</v>
      </c>
      <c r="CE691">
        <v>0</v>
      </c>
      <c r="CF691">
        <v>0</v>
      </c>
      <c r="CG691">
        <v>0</v>
      </c>
      <c r="CH691">
        <v>1</v>
      </c>
      <c r="CI691">
        <v>0</v>
      </c>
      <c r="CJ691">
        <v>0</v>
      </c>
      <c r="CK691">
        <v>0</v>
      </c>
      <c r="CL691" s="17">
        <v>1</v>
      </c>
      <c r="CM691">
        <v>0</v>
      </c>
      <c r="CN691">
        <v>17</v>
      </c>
      <c r="CO691">
        <v>0</v>
      </c>
      <c r="CP691">
        <v>1</v>
      </c>
      <c r="CQ691">
        <v>24</v>
      </c>
      <c r="CR691" s="33" t="s">
        <v>85</v>
      </c>
    </row>
    <row r="692" spans="1:96" x14ac:dyDescent="0.25">
      <c r="A692">
        <v>691</v>
      </c>
      <c r="B692">
        <v>43</v>
      </c>
      <c r="C692" s="24" t="s">
        <v>363</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364</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s="17">
        <v>0</v>
      </c>
      <c r="BT692">
        <v>0</v>
      </c>
      <c r="BU692">
        <v>0</v>
      </c>
      <c r="BV692">
        <v>1</v>
      </c>
      <c r="BW692" s="17">
        <v>0</v>
      </c>
      <c r="BX692">
        <v>0</v>
      </c>
      <c r="BY692">
        <v>0</v>
      </c>
      <c r="BZ692" s="17">
        <v>0</v>
      </c>
      <c r="CA692">
        <v>1</v>
      </c>
      <c r="CB692">
        <v>1</v>
      </c>
      <c r="CC692">
        <v>0</v>
      </c>
      <c r="CD692">
        <v>0</v>
      </c>
      <c r="CE692">
        <v>0</v>
      </c>
      <c r="CF692">
        <v>0</v>
      </c>
      <c r="CG692">
        <v>0</v>
      </c>
      <c r="CH692">
        <v>1</v>
      </c>
      <c r="CI692">
        <v>0</v>
      </c>
      <c r="CJ692">
        <v>0</v>
      </c>
      <c r="CK692">
        <v>0</v>
      </c>
      <c r="CL692" s="17">
        <v>1</v>
      </c>
      <c r="CM692">
        <v>0</v>
      </c>
      <c r="CN692">
        <v>17</v>
      </c>
      <c r="CO692">
        <v>0</v>
      </c>
      <c r="CP692">
        <v>1</v>
      </c>
      <c r="CQ692">
        <v>24</v>
      </c>
      <c r="CR692" s="33" t="s">
        <v>85</v>
      </c>
    </row>
    <row r="693" spans="1:96" x14ac:dyDescent="0.25">
      <c r="A693">
        <v>692</v>
      </c>
      <c r="B693">
        <v>43</v>
      </c>
      <c r="C693" s="24" t="s">
        <v>363</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364</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s="17">
        <v>0</v>
      </c>
      <c r="BT693">
        <v>0</v>
      </c>
      <c r="BU693">
        <v>0</v>
      </c>
      <c r="BV693">
        <v>1</v>
      </c>
      <c r="BW693" s="17">
        <v>0</v>
      </c>
      <c r="BX693">
        <v>0</v>
      </c>
      <c r="BY693">
        <v>0</v>
      </c>
      <c r="BZ693" s="17">
        <v>0</v>
      </c>
      <c r="CA693">
        <v>1</v>
      </c>
      <c r="CB693">
        <v>1</v>
      </c>
      <c r="CC693">
        <v>0</v>
      </c>
      <c r="CD693">
        <v>0</v>
      </c>
      <c r="CE693">
        <v>0</v>
      </c>
      <c r="CF693">
        <v>0</v>
      </c>
      <c r="CG693">
        <v>0</v>
      </c>
      <c r="CH693">
        <v>1</v>
      </c>
      <c r="CI693">
        <v>0</v>
      </c>
      <c r="CJ693">
        <v>0</v>
      </c>
      <c r="CK693">
        <v>0</v>
      </c>
      <c r="CL693" s="17">
        <v>1</v>
      </c>
      <c r="CM693">
        <v>0</v>
      </c>
      <c r="CN693">
        <v>17</v>
      </c>
      <c r="CO693">
        <v>0</v>
      </c>
      <c r="CP693">
        <v>1</v>
      </c>
      <c r="CQ693">
        <v>24</v>
      </c>
      <c r="CR693" s="33" t="s">
        <v>85</v>
      </c>
    </row>
    <row r="694" spans="1:96" x14ac:dyDescent="0.25">
      <c r="A694">
        <v>693</v>
      </c>
      <c r="B694">
        <v>43</v>
      </c>
      <c r="C694" s="24" t="s">
        <v>363</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364</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s="17">
        <v>0</v>
      </c>
      <c r="BT694">
        <v>0</v>
      </c>
      <c r="BU694">
        <v>0</v>
      </c>
      <c r="BV694">
        <v>1</v>
      </c>
      <c r="BW694" s="17">
        <v>0</v>
      </c>
      <c r="BX694">
        <v>0</v>
      </c>
      <c r="BY694">
        <v>0</v>
      </c>
      <c r="BZ694" s="17">
        <v>0</v>
      </c>
      <c r="CA694">
        <v>1</v>
      </c>
      <c r="CB694">
        <v>1</v>
      </c>
      <c r="CC694">
        <v>0</v>
      </c>
      <c r="CD694">
        <v>0</v>
      </c>
      <c r="CE694">
        <v>0</v>
      </c>
      <c r="CF694">
        <v>0</v>
      </c>
      <c r="CG694">
        <v>0</v>
      </c>
      <c r="CH694">
        <v>1</v>
      </c>
      <c r="CI694">
        <v>0</v>
      </c>
      <c r="CJ694">
        <v>0</v>
      </c>
      <c r="CK694">
        <v>0</v>
      </c>
      <c r="CL694" s="17">
        <v>1</v>
      </c>
      <c r="CM694">
        <v>0</v>
      </c>
      <c r="CN694">
        <v>17</v>
      </c>
      <c r="CO694">
        <v>0</v>
      </c>
      <c r="CP694">
        <v>1</v>
      </c>
      <c r="CQ694">
        <v>24</v>
      </c>
      <c r="CR694" s="33" t="s">
        <v>85</v>
      </c>
    </row>
    <row r="695" spans="1:96" x14ac:dyDescent="0.25">
      <c r="A695">
        <v>694</v>
      </c>
      <c r="B695">
        <v>43</v>
      </c>
      <c r="C695" s="24" t="s">
        <v>363</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364</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s="17">
        <v>0</v>
      </c>
      <c r="BT695">
        <v>0</v>
      </c>
      <c r="BU695">
        <v>0</v>
      </c>
      <c r="BV695">
        <v>1</v>
      </c>
      <c r="BW695" s="17">
        <v>0</v>
      </c>
      <c r="BX695">
        <v>0</v>
      </c>
      <c r="BY695">
        <v>0</v>
      </c>
      <c r="BZ695" s="17">
        <v>0</v>
      </c>
      <c r="CA695">
        <v>1</v>
      </c>
      <c r="CB695">
        <v>1</v>
      </c>
      <c r="CC695">
        <v>0</v>
      </c>
      <c r="CD695">
        <v>0</v>
      </c>
      <c r="CE695">
        <v>0</v>
      </c>
      <c r="CF695">
        <v>0</v>
      </c>
      <c r="CG695">
        <v>0</v>
      </c>
      <c r="CH695">
        <v>1</v>
      </c>
      <c r="CI695">
        <v>0</v>
      </c>
      <c r="CJ695">
        <v>0</v>
      </c>
      <c r="CK695">
        <v>0</v>
      </c>
      <c r="CL695" s="17">
        <v>1</v>
      </c>
      <c r="CM695">
        <v>0</v>
      </c>
      <c r="CN695">
        <v>17</v>
      </c>
      <c r="CO695">
        <v>0</v>
      </c>
      <c r="CP695">
        <v>1</v>
      </c>
      <c r="CQ695">
        <v>24</v>
      </c>
      <c r="CR695" s="33" t="s">
        <v>85</v>
      </c>
    </row>
    <row r="696" spans="1:96" x14ac:dyDescent="0.25">
      <c r="A696">
        <v>695</v>
      </c>
      <c r="B696">
        <v>43</v>
      </c>
      <c r="C696" s="24" t="s">
        <v>363</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364</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s="17">
        <v>0</v>
      </c>
      <c r="BT696">
        <v>0</v>
      </c>
      <c r="BU696">
        <v>0</v>
      </c>
      <c r="BV696">
        <v>1</v>
      </c>
      <c r="BW696" s="17">
        <v>0</v>
      </c>
      <c r="BX696">
        <v>0</v>
      </c>
      <c r="BY696">
        <v>0</v>
      </c>
      <c r="BZ696" s="17">
        <v>0</v>
      </c>
      <c r="CA696">
        <v>1</v>
      </c>
      <c r="CB696">
        <v>1</v>
      </c>
      <c r="CC696">
        <v>0</v>
      </c>
      <c r="CD696">
        <v>0</v>
      </c>
      <c r="CE696">
        <v>0</v>
      </c>
      <c r="CF696">
        <v>0</v>
      </c>
      <c r="CG696">
        <v>0</v>
      </c>
      <c r="CH696">
        <v>1</v>
      </c>
      <c r="CI696">
        <v>0</v>
      </c>
      <c r="CJ696">
        <v>0</v>
      </c>
      <c r="CK696">
        <v>0</v>
      </c>
      <c r="CL696" s="17">
        <v>1</v>
      </c>
      <c r="CM696">
        <v>0</v>
      </c>
      <c r="CN696">
        <v>17</v>
      </c>
      <c r="CO696">
        <v>0</v>
      </c>
      <c r="CP696">
        <v>1</v>
      </c>
      <c r="CQ696">
        <v>24</v>
      </c>
      <c r="CR696" s="33" t="s">
        <v>85</v>
      </c>
    </row>
    <row r="697" spans="1:96" x14ac:dyDescent="0.25">
      <c r="A697">
        <v>696</v>
      </c>
      <c r="B697">
        <v>43</v>
      </c>
      <c r="C697" s="24" t="s">
        <v>363</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364</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s="17">
        <v>0</v>
      </c>
      <c r="BT697">
        <v>0</v>
      </c>
      <c r="BU697">
        <v>0</v>
      </c>
      <c r="BV697">
        <v>1</v>
      </c>
      <c r="BW697" s="17">
        <v>0</v>
      </c>
      <c r="BX697">
        <v>0</v>
      </c>
      <c r="BY697">
        <v>0</v>
      </c>
      <c r="BZ697" s="17">
        <v>0</v>
      </c>
      <c r="CA697">
        <v>1</v>
      </c>
      <c r="CB697">
        <v>1</v>
      </c>
      <c r="CC697">
        <v>0</v>
      </c>
      <c r="CD697">
        <v>0</v>
      </c>
      <c r="CE697">
        <v>0</v>
      </c>
      <c r="CF697">
        <v>0</v>
      </c>
      <c r="CG697">
        <v>0</v>
      </c>
      <c r="CH697">
        <v>1</v>
      </c>
      <c r="CI697">
        <v>0</v>
      </c>
      <c r="CJ697">
        <v>0</v>
      </c>
      <c r="CK697">
        <v>0</v>
      </c>
      <c r="CL697" s="17">
        <v>1</v>
      </c>
      <c r="CM697">
        <v>0</v>
      </c>
      <c r="CN697">
        <v>17</v>
      </c>
      <c r="CO697">
        <v>0</v>
      </c>
      <c r="CP697">
        <v>1</v>
      </c>
      <c r="CQ697">
        <v>24</v>
      </c>
      <c r="CR697" s="33" t="s">
        <v>85</v>
      </c>
    </row>
    <row r="698" spans="1:96" s="136" customFormat="1" x14ac:dyDescent="0.25">
      <c r="A698" s="136">
        <v>697</v>
      </c>
      <c r="B698" s="136">
        <v>43</v>
      </c>
      <c r="C698" s="137" t="s">
        <v>363</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364</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50">
        <v>0</v>
      </c>
      <c r="BT698" s="136">
        <v>0</v>
      </c>
      <c r="BU698" s="136">
        <v>0</v>
      </c>
      <c r="BV698" s="136">
        <v>1</v>
      </c>
      <c r="BW698" s="150">
        <v>0</v>
      </c>
      <c r="BX698" s="136">
        <v>0</v>
      </c>
      <c r="BY698" s="136">
        <v>0</v>
      </c>
      <c r="BZ698" s="150">
        <v>0</v>
      </c>
      <c r="CA698" s="136">
        <v>1</v>
      </c>
      <c r="CB698" s="136">
        <v>1</v>
      </c>
      <c r="CC698" s="136">
        <v>0</v>
      </c>
      <c r="CD698" s="136">
        <v>0</v>
      </c>
      <c r="CE698" s="136">
        <v>0</v>
      </c>
      <c r="CF698" s="136">
        <v>0</v>
      </c>
      <c r="CG698" s="136">
        <v>0</v>
      </c>
      <c r="CH698">
        <v>1</v>
      </c>
      <c r="CI698" s="136">
        <v>0</v>
      </c>
      <c r="CJ698" s="136">
        <v>0</v>
      </c>
      <c r="CK698" s="136">
        <v>0</v>
      </c>
      <c r="CL698" s="150">
        <v>1</v>
      </c>
      <c r="CM698">
        <v>0</v>
      </c>
      <c r="CN698">
        <v>17</v>
      </c>
      <c r="CO698">
        <v>0</v>
      </c>
      <c r="CP698">
        <v>1</v>
      </c>
      <c r="CQ698">
        <v>24</v>
      </c>
      <c r="CR698" s="33" t="s">
        <v>85</v>
      </c>
    </row>
    <row r="699" spans="1:96" x14ac:dyDescent="0.25">
      <c r="A699">
        <v>698</v>
      </c>
      <c r="B699">
        <v>44</v>
      </c>
      <c r="C699" s="24" t="s">
        <v>373</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374</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s="17">
        <v>1</v>
      </c>
      <c r="BT699">
        <v>1</v>
      </c>
      <c r="BU699">
        <v>0</v>
      </c>
      <c r="BV699">
        <v>0</v>
      </c>
      <c r="BW699" s="17">
        <v>0</v>
      </c>
      <c r="BX699">
        <v>0</v>
      </c>
      <c r="BY699">
        <v>0</v>
      </c>
      <c r="BZ699" s="17">
        <v>1</v>
      </c>
      <c r="CA699">
        <v>0</v>
      </c>
      <c r="CB699">
        <v>0</v>
      </c>
      <c r="CC699">
        <v>0</v>
      </c>
      <c r="CD699">
        <v>0</v>
      </c>
      <c r="CE699">
        <v>0</v>
      </c>
      <c r="CF699">
        <v>0</v>
      </c>
      <c r="CG699">
        <v>0</v>
      </c>
      <c r="CH699">
        <v>0</v>
      </c>
      <c r="CI699">
        <v>0</v>
      </c>
      <c r="CJ699">
        <v>0</v>
      </c>
      <c r="CK699">
        <v>0</v>
      </c>
      <c r="CL699" s="17">
        <v>1</v>
      </c>
      <c r="CM699">
        <v>3.0070000000000001</v>
      </c>
      <c r="CN699">
        <v>32</v>
      </c>
      <c r="CO699">
        <v>1</v>
      </c>
      <c r="CP699">
        <v>0</v>
      </c>
      <c r="CQ699">
        <v>43</v>
      </c>
      <c r="CR699" s="33" t="s">
        <v>85</v>
      </c>
    </row>
    <row r="700" spans="1:96" x14ac:dyDescent="0.25">
      <c r="A700">
        <v>699</v>
      </c>
      <c r="B700">
        <v>44</v>
      </c>
      <c r="C700" s="24" t="s">
        <v>373</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374</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s="17">
        <v>1</v>
      </c>
      <c r="BT700">
        <v>1</v>
      </c>
      <c r="BU700">
        <v>0</v>
      </c>
      <c r="BV700">
        <v>0</v>
      </c>
      <c r="BW700" s="17">
        <v>0</v>
      </c>
      <c r="BX700">
        <v>0</v>
      </c>
      <c r="BY700">
        <v>0</v>
      </c>
      <c r="BZ700" s="17">
        <v>1</v>
      </c>
      <c r="CA700">
        <v>0</v>
      </c>
      <c r="CB700">
        <v>0</v>
      </c>
      <c r="CC700">
        <v>0</v>
      </c>
      <c r="CD700">
        <v>0</v>
      </c>
      <c r="CE700">
        <v>0</v>
      </c>
      <c r="CF700">
        <v>0</v>
      </c>
      <c r="CG700">
        <v>0</v>
      </c>
      <c r="CH700">
        <v>0</v>
      </c>
      <c r="CI700">
        <v>0</v>
      </c>
      <c r="CJ700">
        <v>0</v>
      </c>
      <c r="CK700">
        <v>0</v>
      </c>
      <c r="CL700" s="17">
        <v>1</v>
      </c>
      <c r="CM700">
        <v>3.0070000000000001</v>
      </c>
      <c r="CN700">
        <v>32</v>
      </c>
      <c r="CO700">
        <v>1</v>
      </c>
      <c r="CP700">
        <v>0</v>
      </c>
      <c r="CQ700">
        <v>43</v>
      </c>
      <c r="CR700" s="33" t="s">
        <v>85</v>
      </c>
    </row>
    <row r="701" spans="1:96" x14ac:dyDescent="0.25">
      <c r="A701">
        <v>700</v>
      </c>
      <c r="B701">
        <v>44</v>
      </c>
      <c r="C701" s="24" t="s">
        <v>373</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374</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s="17">
        <v>1</v>
      </c>
      <c r="BT701">
        <v>1</v>
      </c>
      <c r="BU701">
        <v>0</v>
      </c>
      <c r="BV701">
        <v>0</v>
      </c>
      <c r="BW701" s="17">
        <v>0</v>
      </c>
      <c r="BX701">
        <v>0</v>
      </c>
      <c r="BY701">
        <v>0</v>
      </c>
      <c r="BZ701" s="17">
        <v>1</v>
      </c>
      <c r="CA701">
        <v>0</v>
      </c>
      <c r="CB701">
        <v>0</v>
      </c>
      <c r="CC701">
        <v>0</v>
      </c>
      <c r="CD701">
        <v>0</v>
      </c>
      <c r="CE701">
        <v>0</v>
      </c>
      <c r="CF701">
        <v>0</v>
      </c>
      <c r="CG701">
        <v>0</v>
      </c>
      <c r="CH701">
        <v>0</v>
      </c>
      <c r="CI701">
        <v>0</v>
      </c>
      <c r="CJ701">
        <v>0</v>
      </c>
      <c r="CK701">
        <v>0</v>
      </c>
      <c r="CL701" s="17">
        <v>1</v>
      </c>
      <c r="CM701">
        <v>3.0070000000000001</v>
      </c>
      <c r="CN701">
        <v>32</v>
      </c>
      <c r="CO701">
        <v>1</v>
      </c>
      <c r="CP701">
        <v>0</v>
      </c>
      <c r="CQ701">
        <v>43</v>
      </c>
      <c r="CR701" s="33" t="s">
        <v>85</v>
      </c>
    </row>
    <row r="702" spans="1:96" x14ac:dyDescent="0.25">
      <c r="A702">
        <v>701</v>
      </c>
      <c r="B702">
        <v>44</v>
      </c>
      <c r="C702" s="24" t="s">
        <v>373</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374</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s="17">
        <v>1</v>
      </c>
      <c r="BT702">
        <v>1</v>
      </c>
      <c r="BU702">
        <v>0</v>
      </c>
      <c r="BV702">
        <v>0</v>
      </c>
      <c r="BW702" s="17">
        <v>0</v>
      </c>
      <c r="BX702">
        <v>0</v>
      </c>
      <c r="BY702">
        <v>0</v>
      </c>
      <c r="BZ702" s="17">
        <v>1</v>
      </c>
      <c r="CA702">
        <v>0</v>
      </c>
      <c r="CB702">
        <v>0</v>
      </c>
      <c r="CC702">
        <v>0</v>
      </c>
      <c r="CD702">
        <v>0</v>
      </c>
      <c r="CE702">
        <v>0</v>
      </c>
      <c r="CF702">
        <v>0</v>
      </c>
      <c r="CG702">
        <v>0</v>
      </c>
      <c r="CH702">
        <v>0</v>
      </c>
      <c r="CI702">
        <v>0</v>
      </c>
      <c r="CJ702">
        <v>0</v>
      </c>
      <c r="CK702">
        <v>0</v>
      </c>
      <c r="CL702" s="17">
        <v>1</v>
      </c>
      <c r="CM702">
        <v>3.0070000000000001</v>
      </c>
      <c r="CN702">
        <v>32</v>
      </c>
      <c r="CO702">
        <v>1</v>
      </c>
      <c r="CP702">
        <v>0</v>
      </c>
      <c r="CQ702">
        <v>43</v>
      </c>
      <c r="CR702" s="33" t="s">
        <v>85</v>
      </c>
    </row>
    <row r="703" spans="1:96" x14ac:dyDescent="0.25">
      <c r="A703">
        <v>702</v>
      </c>
      <c r="B703">
        <v>44</v>
      </c>
      <c r="C703" s="24" t="s">
        <v>373</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374</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s="17">
        <v>1</v>
      </c>
      <c r="BT703">
        <v>1</v>
      </c>
      <c r="BU703">
        <v>0</v>
      </c>
      <c r="BV703">
        <v>0</v>
      </c>
      <c r="BW703" s="17">
        <v>0</v>
      </c>
      <c r="BX703">
        <v>0</v>
      </c>
      <c r="BY703">
        <v>0</v>
      </c>
      <c r="BZ703" s="17">
        <v>1</v>
      </c>
      <c r="CA703">
        <v>0</v>
      </c>
      <c r="CB703">
        <v>0</v>
      </c>
      <c r="CC703">
        <v>0</v>
      </c>
      <c r="CD703">
        <v>0</v>
      </c>
      <c r="CE703">
        <v>0</v>
      </c>
      <c r="CF703">
        <v>0</v>
      </c>
      <c r="CG703">
        <v>0</v>
      </c>
      <c r="CH703">
        <v>0</v>
      </c>
      <c r="CI703">
        <v>0</v>
      </c>
      <c r="CJ703">
        <v>0</v>
      </c>
      <c r="CK703">
        <v>0</v>
      </c>
      <c r="CL703" s="17">
        <v>1</v>
      </c>
      <c r="CM703">
        <v>3.0070000000000001</v>
      </c>
      <c r="CN703">
        <v>32</v>
      </c>
      <c r="CO703">
        <v>1</v>
      </c>
      <c r="CP703">
        <v>0</v>
      </c>
      <c r="CQ703">
        <v>43</v>
      </c>
      <c r="CR703" s="33" t="s">
        <v>85</v>
      </c>
    </row>
    <row r="704" spans="1:96" s="136" customFormat="1" x14ac:dyDescent="0.25">
      <c r="A704" s="136">
        <v>703</v>
      </c>
      <c r="B704" s="136">
        <v>44</v>
      </c>
      <c r="C704" s="137" t="s">
        <v>373</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374</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50">
        <v>1</v>
      </c>
      <c r="BT704" s="136">
        <v>1</v>
      </c>
      <c r="BU704" s="136">
        <v>0</v>
      </c>
      <c r="BV704" s="136">
        <v>0</v>
      </c>
      <c r="BW704" s="150">
        <v>0</v>
      </c>
      <c r="BX704" s="136">
        <v>0</v>
      </c>
      <c r="BY704" s="136">
        <v>0</v>
      </c>
      <c r="BZ704" s="150">
        <v>1</v>
      </c>
      <c r="CA704" s="136">
        <v>0</v>
      </c>
      <c r="CB704" s="136">
        <v>0</v>
      </c>
      <c r="CC704" s="136">
        <v>0</v>
      </c>
      <c r="CD704" s="136">
        <v>0</v>
      </c>
      <c r="CE704" s="136">
        <v>0</v>
      </c>
      <c r="CF704" s="136">
        <v>0</v>
      </c>
      <c r="CG704" s="136">
        <v>0</v>
      </c>
      <c r="CH704">
        <v>0</v>
      </c>
      <c r="CI704" s="136">
        <v>0</v>
      </c>
      <c r="CJ704" s="136">
        <v>0</v>
      </c>
      <c r="CK704" s="136">
        <v>0</v>
      </c>
      <c r="CL704" s="150">
        <v>1</v>
      </c>
      <c r="CM704">
        <v>3.0070000000000001</v>
      </c>
      <c r="CN704">
        <v>32</v>
      </c>
      <c r="CO704">
        <v>1</v>
      </c>
      <c r="CP704">
        <v>0</v>
      </c>
      <c r="CQ704">
        <v>43</v>
      </c>
      <c r="CR704" s="33" t="s">
        <v>85</v>
      </c>
    </row>
    <row r="705" spans="1:96" x14ac:dyDescent="0.25">
      <c r="A705">
        <v>704</v>
      </c>
      <c r="B705">
        <v>45</v>
      </c>
      <c r="C705" s="24" t="s">
        <v>379</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s="17">
        <v>0</v>
      </c>
      <c r="BT705">
        <v>0</v>
      </c>
      <c r="BU705">
        <v>0</v>
      </c>
      <c r="BV705">
        <v>1</v>
      </c>
      <c r="BW705" s="17">
        <v>0</v>
      </c>
      <c r="BX705">
        <v>0</v>
      </c>
      <c r="BY705">
        <v>0</v>
      </c>
      <c r="BZ705" s="17">
        <v>0</v>
      </c>
      <c r="CA705">
        <v>0</v>
      </c>
      <c r="CB705">
        <v>0</v>
      </c>
      <c r="CC705">
        <v>1</v>
      </c>
      <c r="CD705">
        <v>0</v>
      </c>
      <c r="CE705">
        <v>0</v>
      </c>
      <c r="CF705">
        <v>0</v>
      </c>
      <c r="CG705">
        <v>0</v>
      </c>
      <c r="CH705">
        <v>1</v>
      </c>
      <c r="CI705">
        <v>0</v>
      </c>
      <c r="CJ705">
        <v>0</v>
      </c>
      <c r="CK705">
        <v>0</v>
      </c>
      <c r="CL705" s="17">
        <v>1</v>
      </c>
      <c r="CM705">
        <v>2.3E-2</v>
      </c>
      <c r="CN705">
        <v>13</v>
      </c>
      <c r="CO705">
        <v>1</v>
      </c>
      <c r="CP705">
        <v>0</v>
      </c>
      <c r="CQ705">
        <v>34</v>
      </c>
      <c r="CR705" s="33" t="s">
        <v>85</v>
      </c>
    </row>
    <row r="706" spans="1:96" x14ac:dyDescent="0.25">
      <c r="A706">
        <v>705</v>
      </c>
      <c r="B706">
        <v>45</v>
      </c>
      <c r="C706" s="24" t="s">
        <v>379</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s="17">
        <v>0</v>
      </c>
      <c r="BT706">
        <v>0</v>
      </c>
      <c r="BU706">
        <v>0</v>
      </c>
      <c r="BV706">
        <v>1</v>
      </c>
      <c r="BW706" s="17">
        <v>0</v>
      </c>
      <c r="BX706">
        <v>0</v>
      </c>
      <c r="BY706">
        <v>0</v>
      </c>
      <c r="BZ706" s="17">
        <v>0</v>
      </c>
      <c r="CA706">
        <v>0</v>
      </c>
      <c r="CB706">
        <v>0</v>
      </c>
      <c r="CC706">
        <v>1</v>
      </c>
      <c r="CD706">
        <v>0</v>
      </c>
      <c r="CE706">
        <v>0</v>
      </c>
      <c r="CF706">
        <v>0</v>
      </c>
      <c r="CG706">
        <v>0</v>
      </c>
      <c r="CH706">
        <v>1</v>
      </c>
      <c r="CI706">
        <v>0</v>
      </c>
      <c r="CJ706">
        <v>0</v>
      </c>
      <c r="CK706">
        <v>0</v>
      </c>
      <c r="CL706" s="17">
        <v>1</v>
      </c>
      <c r="CM706">
        <v>2.3E-2</v>
      </c>
      <c r="CN706">
        <v>13</v>
      </c>
      <c r="CO706">
        <v>1</v>
      </c>
      <c r="CP706">
        <v>0</v>
      </c>
      <c r="CQ706">
        <v>34</v>
      </c>
      <c r="CR706" s="33" t="s">
        <v>85</v>
      </c>
    </row>
    <row r="707" spans="1:96" x14ac:dyDescent="0.25">
      <c r="A707">
        <v>706</v>
      </c>
      <c r="B707">
        <v>45</v>
      </c>
      <c r="C707" s="24" t="s">
        <v>379</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s="17">
        <v>0</v>
      </c>
      <c r="BT707">
        <v>0</v>
      </c>
      <c r="BU707">
        <v>0</v>
      </c>
      <c r="BV707">
        <v>1</v>
      </c>
      <c r="BW707" s="17">
        <v>0</v>
      </c>
      <c r="BX707">
        <v>0</v>
      </c>
      <c r="BY707">
        <v>0</v>
      </c>
      <c r="BZ707" s="17">
        <v>0</v>
      </c>
      <c r="CA707">
        <v>0</v>
      </c>
      <c r="CB707">
        <v>0</v>
      </c>
      <c r="CC707">
        <v>1</v>
      </c>
      <c r="CD707">
        <v>0</v>
      </c>
      <c r="CE707">
        <v>0</v>
      </c>
      <c r="CF707">
        <v>0</v>
      </c>
      <c r="CG707">
        <v>0</v>
      </c>
      <c r="CH707">
        <v>1</v>
      </c>
      <c r="CI707">
        <v>0</v>
      </c>
      <c r="CJ707">
        <v>0</v>
      </c>
      <c r="CK707">
        <v>0</v>
      </c>
      <c r="CL707" s="17">
        <v>1</v>
      </c>
      <c r="CM707">
        <v>2.3E-2</v>
      </c>
      <c r="CN707">
        <v>13</v>
      </c>
      <c r="CO707">
        <v>1</v>
      </c>
      <c r="CP707">
        <v>0</v>
      </c>
      <c r="CQ707">
        <v>34</v>
      </c>
      <c r="CR707" s="33" t="s">
        <v>85</v>
      </c>
    </row>
    <row r="708" spans="1:96" x14ac:dyDescent="0.25">
      <c r="A708">
        <v>707</v>
      </c>
      <c r="B708">
        <v>45</v>
      </c>
      <c r="C708" s="24" t="s">
        <v>379</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s="17">
        <v>0</v>
      </c>
      <c r="BT708">
        <v>0</v>
      </c>
      <c r="BU708">
        <v>0</v>
      </c>
      <c r="BV708">
        <v>1</v>
      </c>
      <c r="BW708" s="17">
        <v>0</v>
      </c>
      <c r="BX708">
        <v>0</v>
      </c>
      <c r="BY708">
        <v>0</v>
      </c>
      <c r="BZ708" s="17">
        <v>0</v>
      </c>
      <c r="CA708">
        <v>0</v>
      </c>
      <c r="CB708">
        <v>0</v>
      </c>
      <c r="CC708">
        <v>1</v>
      </c>
      <c r="CD708">
        <v>0</v>
      </c>
      <c r="CE708">
        <v>0</v>
      </c>
      <c r="CF708">
        <v>0</v>
      </c>
      <c r="CG708">
        <v>0</v>
      </c>
      <c r="CH708">
        <v>1</v>
      </c>
      <c r="CI708">
        <v>0</v>
      </c>
      <c r="CJ708">
        <v>0</v>
      </c>
      <c r="CK708">
        <v>0</v>
      </c>
      <c r="CL708" s="17">
        <v>1</v>
      </c>
      <c r="CM708">
        <v>2.3E-2</v>
      </c>
      <c r="CN708">
        <v>13</v>
      </c>
      <c r="CO708">
        <v>1</v>
      </c>
      <c r="CP708">
        <v>0</v>
      </c>
      <c r="CQ708">
        <v>34</v>
      </c>
      <c r="CR708" s="33" t="s">
        <v>85</v>
      </c>
    </row>
    <row r="709" spans="1:96" x14ac:dyDescent="0.25">
      <c r="A709">
        <v>708</v>
      </c>
      <c r="B709">
        <v>45</v>
      </c>
      <c r="C709" s="24" t="s">
        <v>379</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s="17">
        <v>0</v>
      </c>
      <c r="BT709">
        <v>0</v>
      </c>
      <c r="BU709">
        <v>0</v>
      </c>
      <c r="BV709">
        <v>1</v>
      </c>
      <c r="BW709" s="17">
        <v>0</v>
      </c>
      <c r="BX709">
        <v>0</v>
      </c>
      <c r="BY709">
        <v>0</v>
      </c>
      <c r="BZ709" s="17">
        <v>0</v>
      </c>
      <c r="CA709">
        <v>0</v>
      </c>
      <c r="CB709">
        <v>0</v>
      </c>
      <c r="CC709">
        <v>1</v>
      </c>
      <c r="CD709">
        <v>0</v>
      </c>
      <c r="CE709">
        <v>0</v>
      </c>
      <c r="CF709">
        <v>0</v>
      </c>
      <c r="CG709">
        <v>0</v>
      </c>
      <c r="CH709">
        <v>1</v>
      </c>
      <c r="CI709">
        <v>0</v>
      </c>
      <c r="CJ709">
        <v>0</v>
      </c>
      <c r="CK709">
        <v>0</v>
      </c>
      <c r="CL709" s="17">
        <v>1</v>
      </c>
      <c r="CM709">
        <v>2.3E-2</v>
      </c>
      <c r="CN709">
        <v>13</v>
      </c>
      <c r="CO709">
        <v>1</v>
      </c>
      <c r="CP709">
        <v>0</v>
      </c>
      <c r="CQ709">
        <v>34</v>
      </c>
      <c r="CR709" s="33" t="s">
        <v>85</v>
      </c>
    </row>
    <row r="710" spans="1:96" x14ac:dyDescent="0.25">
      <c r="A710">
        <v>709</v>
      </c>
      <c r="B710">
        <v>45</v>
      </c>
      <c r="C710" s="24" t="s">
        <v>379</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s="17">
        <v>0</v>
      </c>
      <c r="BT710">
        <v>0</v>
      </c>
      <c r="BU710">
        <v>0</v>
      </c>
      <c r="BV710">
        <v>1</v>
      </c>
      <c r="BW710" s="17">
        <v>0</v>
      </c>
      <c r="BX710">
        <v>0</v>
      </c>
      <c r="BY710">
        <v>0</v>
      </c>
      <c r="BZ710" s="17">
        <v>0</v>
      </c>
      <c r="CA710">
        <v>0</v>
      </c>
      <c r="CB710">
        <v>0</v>
      </c>
      <c r="CC710">
        <v>1</v>
      </c>
      <c r="CD710">
        <v>0</v>
      </c>
      <c r="CE710">
        <v>0</v>
      </c>
      <c r="CF710">
        <v>0</v>
      </c>
      <c r="CG710">
        <v>0</v>
      </c>
      <c r="CH710">
        <v>1</v>
      </c>
      <c r="CI710">
        <v>0</v>
      </c>
      <c r="CJ710">
        <v>0</v>
      </c>
      <c r="CK710">
        <v>0</v>
      </c>
      <c r="CL710" s="17">
        <v>1</v>
      </c>
      <c r="CM710">
        <v>2.3E-2</v>
      </c>
      <c r="CN710">
        <v>13</v>
      </c>
      <c r="CO710">
        <v>1</v>
      </c>
      <c r="CP710">
        <v>0</v>
      </c>
      <c r="CQ710">
        <v>34</v>
      </c>
      <c r="CR710" s="33" t="s">
        <v>85</v>
      </c>
    </row>
    <row r="711" spans="1:96" x14ac:dyDescent="0.25">
      <c r="A711">
        <v>710</v>
      </c>
      <c r="B711">
        <v>45</v>
      </c>
      <c r="C711" s="24" t="s">
        <v>379</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s="17">
        <v>0</v>
      </c>
      <c r="BT711">
        <v>0</v>
      </c>
      <c r="BU711">
        <v>0</v>
      </c>
      <c r="BV711">
        <v>1</v>
      </c>
      <c r="BW711" s="17">
        <v>0</v>
      </c>
      <c r="BX711">
        <v>0</v>
      </c>
      <c r="BY711">
        <v>0</v>
      </c>
      <c r="BZ711" s="17">
        <v>0</v>
      </c>
      <c r="CA711">
        <v>0</v>
      </c>
      <c r="CB711">
        <v>0</v>
      </c>
      <c r="CC711">
        <v>1</v>
      </c>
      <c r="CD711">
        <v>0</v>
      </c>
      <c r="CE711">
        <v>0</v>
      </c>
      <c r="CF711">
        <v>0</v>
      </c>
      <c r="CG711">
        <v>0</v>
      </c>
      <c r="CH711">
        <v>1</v>
      </c>
      <c r="CI711">
        <v>0</v>
      </c>
      <c r="CJ711">
        <v>0</v>
      </c>
      <c r="CK711">
        <v>0</v>
      </c>
      <c r="CL711" s="17">
        <v>1</v>
      </c>
      <c r="CM711">
        <v>2.3E-2</v>
      </c>
      <c r="CN711">
        <v>13</v>
      </c>
      <c r="CO711">
        <v>1</v>
      </c>
      <c r="CP711">
        <v>0</v>
      </c>
      <c r="CQ711">
        <v>34</v>
      </c>
      <c r="CR711" s="33" t="s">
        <v>85</v>
      </c>
    </row>
    <row r="712" spans="1:96" x14ac:dyDescent="0.25">
      <c r="A712">
        <v>711</v>
      </c>
      <c r="B712">
        <v>45</v>
      </c>
      <c r="C712" s="24" t="s">
        <v>379</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s="17">
        <v>0</v>
      </c>
      <c r="BT712">
        <v>0</v>
      </c>
      <c r="BU712">
        <v>0</v>
      </c>
      <c r="BV712">
        <v>1</v>
      </c>
      <c r="BW712" s="17">
        <v>0</v>
      </c>
      <c r="BX712">
        <v>0</v>
      </c>
      <c r="BY712">
        <v>0</v>
      </c>
      <c r="BZ712" s="17">
        <v>0</v>
      </c>
      <c r="CA712">
        <v>0</v>
      </c>
      <c r="CB712">
        <v>0</v>
      </c>
      <c r="CC712">
        <v>1</v>
      </c>
      <c r="CD712">
        <v>0</v>
      </c>
      <c r="CE712">
        <v>0</v>
      </c>
      <c r="CF712">
        <v>0</v>
      </c>
      <c r="CG712">
        <v>0</v>
      </c>
      <c r="CH712">
        <v>1</v>
      </c>
      <c r="CI712">
        <v>0</v>
      </c>
      <c r="CJ712">
        <v>0</v>
      </c>
      <c r="CK712">
        <v>0</v>
      </c>
      <c r="CL712" s="17">
        <v>1</v>
      </c>
      <c r="CM712">
        <v>2.3E-2</v>
      </c>
      <c r="CN712">
        <v>13</v>
      </c>
      <c r="CO712">
        <v>1</v>
      </c>
      <c r="CP712">
        <v>0</v>
      </c>
      <c r="CQ712">
        <v>34</v>
      </c>
      <c r="CR712" s="33" t="s">
        <v>85</v>
      </c>
    </row>
    <row r="713" spans="1:96" x14ac:dyDescent="0.25">
      <c r="A713">
        <v>712</v>
      </c>
      <c r="B713">
        <v>45</v>
      </c>
      <c r="C713" s="24" t="s">
        <v>379</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s="17">
        <v>0</v>
      </c>
      <c r="BT713">
        <v>0</v>
      </c>
      <c r="BU713">
        <v>0</v>
      </c>
      <c r="BV713">
        <v>1</v>
      </c>
      <c r="BW713" s="17">
        <v>0</v>
      </c>
      <c r="BX713">
        <v>0</v>
      </c>
      <c r="BY713">
        <v>0</v>
      </c>
      <c r="BZ713" s="17">
        <v>0</v>
      </c>
      <c r="CA713">
        <v>0</v>
      </c>
      <c r="CB713">
        <v>0</v>
      </c>
      <c r="CC713">
        <v>1</v>
      </c>
      <c r="CD713">
        <v>0</v>
      </c>
      <c r="CE713">
        <v>0</v>
      </c>
      <c r="CF713">
        <v>0</v>
      </c>
      <c r="CG713">
        <v>0</v>
      </c>
      <c r="CH713">
        <v>1</v>
      </c>
      <c r="CI713">
        <v>0</v>
      </c>
      <c r="CJ713">
        <v>0</v>
      </c>
      <c r="CK713">
        <v>0</v>
      </c>
      <c r="CL713" s="17">
        <v>1</v>
      </c>
      <c r="CM713">
        <v>2.3E-2</v>
      </c>
      <c r="CN713">
        <v>13</v>
      </c>
      <c r="CO713">
        <v>1</v>
      </c>
      <c r="CP713">
        <v>0</v>
      </c>
      <c r="CQ713">
        <v>34</v>
      </c>
      <c r="CR713" s="33" t="s">
        <v>85</v>
      </c>
    </row>
    <row r="714" spans="1:96" x14ac:dyDescent="0.25">
      <c r="A714">
        <v>713</v>
      </c>
      <c r="B714">
        <v>45</v>
      </c>
      <c r="C714" s="24" t="s">
        <v>379</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s="17">
        <v>0</v>
      </c>
      <c r="BT714">
        <v>0</v>
      </c>
      <c r="BU714">
        <v>0</v>
      </c>
      <c r="BV714">
        <v>1</v>
      </c>
      <c r="BW714" s="17">
        <v>0</v>
      </c>
      <c r="BX714">
        <v>0</v>
      </c>
      <c r="BY714">
        <v>0</v>
      </c>
      <c r="BZ714" s="17">
        <v>0</v>
      </c>
      <c r="CA714">
        <v>0</v>
      </c>
      <c r="CB714">
        <v>0</v>
      </c>
      <c r="CC714">
        <v>1</v>
      </c>
      <c r="CD714">
        <v>0</v>
      </c>
      <c r="CE714">
        <v>0</v>
      </c>
      <c r="CF714">
        <v>0</v>
      </c>
      <c r="CG714">
        <v>0</v>
      </c>
      <c r="CH714">
        <v>1</v>
      </c>
      <c r="CI714">
        <v>0</v>
      </c>
      <c r="CJ714">
        <v>0</v>
      </c>
      <c r="CK714">
        <v>0</v>
      </c>
      <c r="CL714" s="17">
        <v>1</v>
      </c>
      <c r="CM714">
        <v>2.3E-2</v>
      </c>
      <c r="CN714">
        <v>13</v>
      </c>
      <c r="CO714">
        <v>1</v>
      </c>
      <c r="CP714">
        <v>0</v>
      </c>
      <c r="CQ714">
        <v>34</v>
      </c>
      <c r="CR714" s="33" t="s">
        <v>85</v>
      </c>
    </row>
    <row r="715" spans="1:96" x14ac:dyDescent="0.25">
      <c r="A715">
        <v>714</v>
      </c>
      <c r="B715">
        <v>45</v>
      </c>
      <c r="C715" s="24" t="s">
        <v>379</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s="17">
        <v>0</v>
      </c>
      <c r="BT715">
        <v>0</v>
      </c>
      <c r="BU715">
        <v>0</v>
      </c>
      <c r="BV715">
        <v>1</v>
      </c>
      <c r="BW715" s="17">
        <v>0</v>
      </c>
      <c r="BX715">
        <v>0</v>
      </c>
      <c r="BY715">
        <v>0</v>
      </c>
      <c r="BZ715" s="17">
        <v>0</v>
      </c>
      <c r="CA715">
        <v>0</v>
      </c>
      <c r="CB715">
        <v>0</v>
      </c>
      <c r="CC715">
        <v>1</v>
      </c>
      <c r="CD715">
        <v>0</v>
      </c>
      <c r="CE715">
        <v>0</v>
      </c>
      <c r="CF715">
        <v>0</v>
      </c>
      <c r="CG715">
        <v>0</v>
      </c>
      <c r="CH715">
        <v>1</v>
      </c>
      <c r="CI715">
        <v>0</v>
      </c>
      <c r="CJ715">
        <v>0</v>
      </c>
      <c r="CK715">
        <v>0</v>
      </c>
      <c r="CL715" s="17">
        <v>1</v>
      </c>
      <c r="CM715">
        <v>2.3E-2</v>
      </c>
      <c r="CN715">
        <v>13</v>
      </c>
      <c r="CO715">
        <v>1</v>
      </c>
      <c r="CP715">
        <v>0</v>
      </c>
      <c r="CQ715">
        <v>34</v>
      </c>
      <c r="CR715" s="33" t="s">
        <v>85</v>
      </c>
    </row>
    <row r="716" spans="1:96" x14ac:dyDescent="0.25">
      <c r="A716">
        <v>715</v>
      </c>
      <c r="B716">
        <v>45</v>
      </c>
      <c r="C716" s="24" t="s">
        <v>379</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s="17">
        <v>0</v>
      </c>
      <c r="BT716">
        <v>0</v>
      </c>
      <c r="BU716">
        <v>0</v>
      </c>
      <c r="BV716">
        <v>1</v>
      </c>
      <c r="BW716" s="17">
        <v>0</v>
      </c>
      <c r="BX716">
        <v>0</v>
      </c>
      <c r="BY716">
        <v>0</v>
      </c>
      <c r="BZ716" s="17">
        <v>0</v>
      </c>
      <c r="CA716">
        <v>0</v>
      </c>
      <c r="CB716">
        <v>0</v>
      </c>
      <c r="CC716">
        <v>1</v>
      </c>
      <c r="CD716">
        <v>0</v>
      </c>
      <c r="CE716">
        <v>0</v>
      </c>
      <c r="CF716">
        <v>0</v>
      </c>
      <c r="CG716">
        <v>0</v>
      </c>
      <c r="CH716">
        <v>1</v>
      </c>
      <c r="CI716">
        <v>0</v>
      </c>
      <c r="CJ716">
        <v>0</v>
      </c>
      <c r="CK716">
        <v>0</v>
      </c>
      <c r="CL716" s="17">
        <v>1</v>
      </c>
      <c r="CM716">
        <v>2.3E-2</v>
      </c>
      <c r="CN716">
        <v>13</v>
      </c>
      <c r="CO716">
        <v>1</v>
      </c>
      <c r="CP716">
        <v>0</v>
      </c>
      <c r="CQ716">
        <v>34</v>
      </c>
      <c r="CR716" s="33" t="s">
        <v>85</v>
      </c>
    </row>
    <row r="717" spans="1:96" x14ac:dyDescent="0.25">
      <c r="A717">
        <v>716</v>
      </c>
      <c r="B717">
        <v>45</v>
      </c>
      <c r="C717" s="24" t="s">
        <v>379</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s="17">
        <v>0</v>
      </c>
      <c r="BT717">
        <v>0</v>
      </c>
      <c r="BU717">
        <v>0</v>
      </c>
      <c r="BV717">
        <v>1</v>
      </c>
      <c r="BW717" s="17">
        <v>0</v>
      </c>
      <c r="BX717">
        <v>0</v>
      </c>
      <c r="BY717">
        <v>0</v>
      </c>
      <c r="BZ717" s="17">
        <v>0</v>
      </c>
      <c r="CA717">
        <v>0</v>
      </c>
      <c r="CB717">
        <v>0</v>
      </c>
      <c r="CC717">
        <v>1</v>
      </c>
      <c r="CD717">
        <v>0</v>
      </c>
      <c r="CE717">
        <v>0</v>
      </c>
      <c r="CF717">
        <v>0</v>
      </c>
      <c r="CG717">
        <v>0</v>
      </c>
      <c r="CH717">
        <v>1</v>
      </c>
      <c r="CI717">
        <v>0</v>
      </c>
      <c r="CJ717">
        <v>0</v>
      </c>
      <c r="CK717">
        <v>0</v>
      </c>
      <c r="CL717" s="17">
        <v>1</v>
      </c>
      <c r="CM717">
        <v>2.3E-2</v>
      </c>
      <c r="CN717">
        <v>13</v>
      </c>
      <c r="CO717">
        <v>1</v>
      </c>
      <c r="CP717">
        <v>0</v>
      </c>
      <c r="CQ717">
        <v>34</v>
      </c>
      <c r="CR717" s="33" t="s">
        <v>85</v>
      </c>
    </row>
    <row r="718" spans="1:96" x14ac:dyDescent="0.25">
      <c r="A718">
        <v>717</v>
      </c>
      <c r="B718">
        <v>45</v>
      </c>
      <c r="C718" s="24" t="s">
        <v>379</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s="17">
        <v>0</v>
      </c>
      <c r="BT718">
        <v>0</v>
      </c>
      <c r="BU718">
        <v>0</v>
      </c>
      <c r="BV718">
        <v>1</v>
      </c>
      <c r="BW718" s="17">
        <v>0</v>
      </c>
      <c r="BX718">
        <v>0</v>
      </c>
      <c r="BY718">
        <v>0</v>
      </c>
      <c r="BZ718" s="17">
        <v>0</v>
      </c>
      <c r="CA718">
        <v>0</v>
      </c>
      <c r="CB718">
        <v>0</v>
      </c>
      <c r="CC718">
        <v>1</v>
      </c>
      <c r="CD718">
        <v>0</v>
      </c>
      <c r="CE718">
        <v>0</v>
      </c>
      <c r="CF718">
        <v>0</v>
      </c>
      <c r="CG718">
        <v>0</v>
      </c>
      <c r="CH718">
        <v>1</v>
      </c>
      <c r="CI718">
        <v>0</v>
      </c>
      <c r="CJ718">
        <v>0</v>
      </c>
      <c r="CK718">
        <v>0</v>
      </c>
      <c r="CL718" s="17">
        <v>1</v>
      </c>
      <c r="CM718">
        <v>2.3E-2</v>
      </c>
      <c r="CN718">
        <v>13</v>
      </c>
      <c r="CO718">
        <v>1</v>
      </c>
      <c r="CP718">
        <v>0</v>
      </c>
      <c r="CQ718">
        <v>34</v>
      </c>
      <c r="CR718" s="33" t="s">
        <v>85</v>
      </c>
    </row>
    <row r="719" spans="1:96" x14ac:dyDescent="0.25">
      <c r="A719">
        <v>718</v>
      </c>
      <c r="B719">
        <v>45</v>
      </c>
      <c r="C719" s="24" t="s">
        <v>379</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s="17">
        <v>0</v>
      </c>
      <c r="BT719">
        <v>0</v>
      </c>
      <c r="BU719">
        <v>0</v>
      </c>
      <c r="BV719">
        <v>1</v>
      </c>
      <c r="BW719" s="17">
        <v>0</v>
      </c>
      <c r="BX719">
        <v>0</v>
      </c>
      <c r="BY719">
        <v>0</v>
      </c>
      <c r="BZ719" s="17">
        <v>0</v>
      </c>
      <c r="CA719">
        <v>0</v>
      </c>
      <c r="CB719">
        <v>0</v>
      </c>
      <c r="CC719">
        <v>1</v>
      </c>
      <c r="CD719">
        <v>0</v>
      </c>
      <c r="CE719">
        <v>0</v>
      </c>
      <c r="CF719">
        <v>0</v>
      </c>
      <c r="CG719">
        <v>0</v>
      </c>
      <c r="CH719">
        <v>1</v>
      </c>
      <c r="CI719">
        <v>0</v>
      </c>
      <c r="CJ719">
        <v>0</v>
      </c>
      <c r="CK719">
        <v>0</v>
      </c>
      <c r="CL719" s="17">
        <v>1</v>
      </c>
      <c r="CM719">
        <v>2.3E-2</v>
      </c>
      <c r="CN719">
        <v>13</v>
      </c>
      <c r="CO719">
        <v>1</v>
      </c>
      <c r="CP719">
        <v>0</v>
      </c>
      <c r="CQ719">
        <v>34</v>
      </c>
      <c r="CR719" s="33" t="s">
        <v>85</v>
      </c>
    </row>
    <row r="720" spans="1:96" x14ac:dyDescent="0.25">
      <c r="A720">
        <v>719</v>
      </c>
      <c r="B720">
        <v>45</v>
      </c>
      <c r="C720" s="24" t="s">
        <v>379</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s="17">
        <v>0</v>
      </c>
      <c r="BT720">
        <v>0</v>
      </c>
      <c r="BU720">
        <v>0</v>
      </c>
      <c r="BV720">
        <v>1</v>
      </c>
      <c r="BW720" s="17">
        <v>0</v>
      </c>
      <c r="BX720">
        <v>0</v>
      </c>
      <c r="BY720">
        <v>0</v>
      </c>
      <c r="BZ720" s="17">
        <v>0</v>
      </c>
      <c r="CA720">
        <v>0</v>
      </c>
      <c r="CB720">
        <v>0</v>
      </c>
      <c r="CC720">
        <v>1</v>
      </c>
      <c r="CD720">
        <v>0</v>
      </c>
      <c r="CE720">
        <v>0</v>
      </c>
      <c r="CF720">
        <v>0</v>
      </c>
      <c r="CG720">
        <v>0</v>
      </c>
      <c r="CH720">
        <v>1</v>
      </c>
      <c r="CI720">
        <v>0</v>
      </c>
      <c r="CJ720">
        <v>0</v>
      </c>
      <c r="CK720">
        <v>0</v>
      </c>
      <c r="CL720" s="17">
        <v>1</v>
      </c>
      <c r="CM720">
        <v>2.3E-2</v>
      </c>
      <c r="CN720">
        <v>13</v>
      </c>
      <c r="CO720">
        <v>1</v>
      </c>
      <c r="CP720">
        <v>0</v>
      </c>
      <c r="CQ720">
        <v>34</v>
      </c>
      <c r="CR720" s="33" t="s">
        <v>85</v>
      </c>
    </row>
    <row r="721" spans="1:96" x14ac:dyDescent="0.25">
      <c r="A721">
        <v>720</v>
      </c>
      <c r="B721">
        <v>45</v>
      </c>
      <c r="C721" s="24" t="s">
        <v>379</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s="17">
        <v>0</v>
      </c>
      <c r="BT721">
        <v>0</v>
      </c>
      <c r="BU721">
        <v>0</v>
      </c>
      <c r="BV721">
        <v>1</v>
      </c>
      <c r="BW721" s="17">
        <v>0</v>
      </c>
      <c r="BX721">
        <v>0</v>
      </c>
      <c r="BY721">
        <v>0</v>
      </c>
      <c r="BZ721" s="17">
        <v>0</v>
      </c>
      <c r="CA721">
        <v>0</v>
      </c>
      <c r="CB721">
        <v>0</v>
      </c>
      <c r="CC721">
        <v>1</v>
      </c>
      <c r="CD721">
        <v>0</v>
      </c>
      <c r="CE721">
        <v>0</v>
      </c>
      <c r="CF721">
        <v>0</v>
      </c>
      <c r="CG721">
        <v>1</v>
      </c>
      <c r="CH721">
        <v>1</v>
      </c>
      <c r="CI721">
        <v>0</v>
      </c>
      <c r="CJ721">
        <v>0</v>
      </c>
      <c r="CK721">
        <v>0</v>
      </c>
      <c r="CL721" s="17">
        <v>1</v>
      </c>
      <c r="CM721">
        <v>2.3E-2</v>
      </c>
      <c r="CN721">
        <v>13</v>
      </c>
      <c r="CO721">
        <v>1</v>
      </c>
      <c r="CP721">
        <v>0</v>
      </c>
      <c r="CQ721">
        <v>34</v>
      </c>
      <c r="CR721" s="33" t="s">
        <v>85</v>
      </c>
    </row>
    <row r="722" spans="1:96" x14ac:dyDescent="0.25">
      <c r="A722">
        <v>721</v>
      </c>
      <c r="B722">
        <v>45</v>
      </c>
      <c r="C722" s="24" t="s">
        <v>379</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s="17">
        <v>0</v>
      </c>
      <c r="BT722">
        <v>0</v>
      </c>
      <c r="BU722">
        <v>0</v>
      </c>
      <c r="BV722">
        <v>1</v>
      </c>
      <c r="BW722" s="17">
        <v>0</v>
      </c>
      <c r="BX722">
        <v>0</v>
      </c>
      <c r="BY722">
        <v>0</v>
      </c>
      <c r="BZ722" s="17">
        <v>0</v>
      </c>
      <c r="CA722">
        <v>0</v>
      </c>
      <c r="CB722">
        <v>0</v>
      </c>
      <c r="CC722">
        <v>1</v>
      </c>
      <c r="CD722">
        <v>0</v>
      </c>
      <c r="CE722">
        <v>0</v>
      </c>
      <c r="CF722">
        <v>0</v>
      </c>
      <c r="CG722">
        <v>1</v>
      </c>
      <c r="CH722">
        <v>1</v>
      </c>
      <c r="CI722">
        <v>1</v>
      </c>
      <c r="CJ722">
        <v>0</v>
      </c>
      <c r="CK722">
        <v>0</v>
      </c>
      <c r="CL722" s="17">
        <v>1</v>
      </c>
      <c r="CM722">
        <v>2.3E-2</v>
      </c>
      <c r="CN722">
        <v>13</v>
      </c>
      <c r="CO722">
        <v>1</v>
      </c>
      <c r="CP722">
        <v>0</v>
      </c>
      <c r="CQ722">
        <v>34</v>
      </c>
      <c r="CR722" s="33" t="s">
        <v>85</v>
      </c>
    </row>
    <row r="723" spans="1:96" x14ac:dyDescent="0.25">
      <c r="A723">
        <v>722</v>
      </c>
      <c r="B723">
        <v>45</v>
      </c>
      <c r="C723" s="24" t="s">
        <v>379</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s="17">
        <v>0</v>
      </c>
      <c r="BT723">
        <v>0</v>
      </c>
      <c r="BU723">
        <v>0</v>
      </c>
      <c r="BV723">
        <v>1</v>
      </c>
      <c r="BW723" s="17">
        <v>0</v>
      </c>
      <c r="BX723">
        <v>0</v>
      </c>
      <c r="BY723">
        <v>0</v>
      </c>
      <c r="BZ723" s="17">
        <v>0</v>
      </c>
      <c r="CA723">
        <v>0</v>
      </c>
      <c r="CB723">
        <v>0</v>
      </c>
      <c r="CC723">
        <v>1</v>
      </c>
      <c r="CD723">
        <v>0</v>
      </c>
      <c r="CE723">
        <v>0</v>
      </c>
      <c r="CF723">
        <v>0</v>
      </c>
      <c r="CG723">
        <v>1</v>
      </c>
      <c r="CH723">
        <v>1</v>
      </c>
      <c r="CI723">
        <v>1</v>
      </c>
      <c r="CJ723">
        <v>1</v>
      </c>
      <c r="CK723">
        <v>1</v>
      </c>
      <c r="CL723" s="17">
        <v>1</v>
      </c>
      <c r="CM723">
        <v>2.3E-2</v>
      </c>
      <c r="CN723">
        <v>13</v>
      </c>
      <c r="CO723">
        <v>1</v>
      </c>
      <c r="CP723">
        <v>0</v>
      </c>
      <c r="CQ723">
        <v>34</v>
      </c>
      <c r="CR723" s="33" t="s">
        <v>85</v>
      </c>
    </row>
    <row r="724" spans="1:96" x14ac:dyDescent="0.25">
      <c r="A724">
        <v>723</v>
      </c>
      <c r="B724">
        <v>45</v>
      </c>
      <c r="C724" s="24" t="s">
        <v>379</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s="17">
        <v>0</v>
      </c>
      <c r="BT724">
        <v>0</v>
      </c>
      <c r="BU724">
        <v>0</v>
      </c>
      <c r="BV724">
        <v>1</v>
      </c>
      <c r="BW724" s="17">
        <v>0</v>
      </c>
      <c r="BX724">
        <v>0</v>
      </c>
      <c r="BY724">
        <v>0</v>
      </c>
      <c r="BZ724" s="17">
        <v>0</v>
      </c>
      <c r="CA724">
        <v>0</v>
      </c>
      <c r="CB724">
        <v>0</v>
      </c>
      <c r="CC724">
        <v>1</v>
      </c>
      <c r="CD724">
        <v>0</v>
      </c>
      <c r="CE724">
        <v>0</v>
      </c>
      <c r="CF724">
        <v>0</v>
      </c>
      <c r="CG724">
        <v>1</v>
      </c>
      <c r="CH724">
        <v>1</v>
      </c>
      <c r="CI724">
        <v>1</v>
      </c>
      <c r="CJ724">
        <v>1</v>
      </c>
      <c r="CK724">
        <v>1</v>
      </c>
      <c r="CL724" s="17">
        <v>1</v>
      </c>
      <c r="CM724">
        <v>2.3E-2</v>
      </c>
      <c r="CN724">
        <v>13</v>
      </c>
      <c r="CO724">
        <v>1</v>
      </c>
      <c r="CP724">
        <v>0</v>
      </c>
      <c r="CQ724">
        <v>34</v>
      </c>
      <c r="CR724" s="33" t="s">
        <v>85</v>
      </c>
    </row>
    <row r="725" spans="1:96" x14ac:dyDescent="0.25">
      <c r="A725">
        <v>724</v>
      </c>
      <c r="B725">
        <v>45</v>
      </c>
      <c r="C725" s="24" t="s">
        <v>379</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s="17">
        <v>0</v>
      </c>
      <c r="BT725">
        <v>0</v>
      </c>
      <c r="BU725">
        <v>0</v>
      </c>
      <c r="BV725">
        <v>1</v>
      </c>
      <c r="BW725" s="17">
        <v>0</v>
      </c>
      <c r="BX725">
        <v>0</v>
      </c>
      <c r="BY725">
        <v>0</v>
      </c>
      <c r="BZ725" s="17">
        <v>0</v>
      </c>
      <c r="CA725">
        <v>0</v>
      </c>
      <c r="CB725">
        <v>0</v>
      </c>
      <c r="CC725">
        <v>1</v>
      </c>
      <c r="CD725">
        <v>0</v>
      </c>
      <c r="CE725">
        <v>0</v>
      </c>
      <c r="CF725">
        <v>0</v>
      </c>
      <c r="CG725">
        <v>1</v>
      </c>
      <c r="CH725">
        <v>1</v>
      </c>
      <c r="CI725">
        <v>1</v>
      </c>
      <c r="CJ725">
        <v>1</v>
      </c>
      <c r="CK725">
        <v>1</v>
      </c>
      <c r="CL725" s="17">
        <v>1</v>
      </c>
      <c r="CM725">
        <v>2.3E-2</v>
      </c>
      <c r="CN725">
        <v>13</v>
      </c>
      <c r="CO725">
        <v>1</v>
      </c>
      <c r="CP725">
        <v>0</v>
      </c>
      <c r="CQ725">
        <v>34</v>
      </c>
      <c r="CR725" s="33" t="s">
        <v>85</v>
      </c>
    </row>
    <row r="726" spans="1:96" x14ac:dyDescent="0.25">
      <c r="A726">
        <v>725</v>
      </c>
      <c r="B726">
        <v>45</v>
      </c>
      <c r="C726" s="24" t="s">
        <v>379</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s="17">
        <v>0</v>
      </c>
      <c r="BT726">
        <v>0</v>
      </c>
      <c r="BU726">
        <v>0</v>
      </c>
      <c r="BV726">
        <v>1</v>
      </c>
      <c r="BW726" s="17">
        <v>0</v>
      </c>
      <c r="BX726">
        <v>0</v>
      </c>
      <c r="BY726">
        <v>0</v>
      </c>
      <c r="BZ726" s="17">
        <v>0</v>
      </c>
      <c r="CA726">
        <v>0</v>
      </c>
      <c r="CB726">
        <v>0</v>
      </c>
      <c r="CC726">
        <v>1</v>
      </c>
      <c r="CD726">
        <v>0</v>
      </c>
      <c r="CE726">
        <v>0</v>
      </c>
      <c r="CF726">
        <v>0</v>
      </c>
      <c r="CG726">
        <v>1</v>
      </c>
      <c r="CH726">
        <v>1</v>
      </c>
      <c r="CI726">
        <v>1</v>
      </c>
      <c r="CJ726">
        <v>1</v>
      </c>
      <c r="CK726">
        <v>1</v>
      </c>
      <c r="CL726" s="17">
        <v>1</v>
      </c>
      <c r="CM726">
        <v>2.3E-2</v>
      </c>
      <c r="CN726">
        <v>13</v>
      </c>
      <c r="CO726">
        <v>1</v>
      </c>
      <c r="CP726">
        <v>0</v>
      </c>
      <c r="CQ726">
        <v>34</v>
      </c>
      <c r="CR726" s="33" t="s">
        <v>85</v>
      </c>
    </row>
    <row r="727" spans="1:96" x14ac:dyDescent="0.25">
      <c r="A727">
        <v>726</v>
      </c>
      <c r="B727">
        <v>45</v>
      </c>
      <c r="C727" s="24" t="s">
        <v>379</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s="17">
        <v>0</v>
      </c>
      <c r="BT727">
        <v>0</v>
      </c>
      <c r="BU727">
        <v>0</v>
      </c>
      <c r="BV727">
        <v>1</v>
      </c>
      <c r="BW727" s="17">
        <v>0</v>
      </c>
      <c r="BX727">
        <v>0</v>
      </c>
      <c r="BY727">
        <v>0</v>
      </c>
      <c r="BZ727" s="17">
        <v>0</v>
      </c>
      <c r="CA727">
        <v>0</v>
      </c>
      <c r="CB727">
        <v>0</v>
      </c>
      <c r="CC727">
        <v>1</v>
      </c>
      <c r="CD727">
        <v>0</v>
      </c>
      <c r="CE727">
        <v>0</v>
      </c>
      <c r="CF727">
        <v>0</v>
      </c>
      <c r="CG727">
        <v>1</v>
      </c>
      <c r="CH727">
        <v>1</v>
      </c>
      <c r="CI727">
        <v>1</v>
      </c>
      <c r="CJ727">
        <v>1</v>
      </c>
      <c r="CK727">
        <v>1</v>
      </c>
      <c r="CL727" s="17">
        <v>1</v>
      </c>
      <c r="CM727">
        <v>2.3E-2</v>
      </c>
      <c r="CN727">
        <v>13</v>
      </c>
      <c r="CO727">
        <v>1</v>
      </c>
      <c r="CP727">
        <v>0</v>
      </c>
      <c r="CQ727">
        <v>34</v>
      </c>
      <c r="CR727" s="33" t="s">
        <v>85</v>
      </c>
    </row>
    <row r="728" spans="1:96" x14ac:dyDescent="0.25">
      <c r="A728">
        <v>727</v>
      </c>
      <c r="B728">
        <v>45</v>
      </c>
      <c r="C728" s="24" t="s">
        <v>379</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s="17">
        <v>0</v>
      </c>
      <c r="BT728">
        <v>0</v>
      </c>
      <c r="BU728">
        <v>0</v>
      </c>
      <c r="BV728">
        <v>1</v>
      </c>
      <c r="BW728" s="17">
        <v>0</v>
      </c>
      <c r="BX728">
        <v>0</v>
      </c>
      <c r="BY728">
        <v>0</v>
      </c>
      <c r="BZ728" s="17">
        <v>0</v>
      </c>
      <c r="CA728">
        <v>0</v>
      </c>
      <c r="CB728">
        <v>0</v>
      </c>
      <c r="CC728">
        <v>1</v>
      </c>
      <c r="CD728">
        <v>0</v>
      </c>
      <c r="CE728">
        <v>0</v>
      </c>
      <c r="CF728">
        <v>0</v>
      </c>
      <c r="CG728">
        <v>1</v>
      </c>
      <c r="CH728">
        <v>1</v>
      </c>
      <c r="CI728">
        <v>0</v>
      </c>
      <c r="CJ728">
        <v>0</v>
      </c>
      <c r="CK728">
        <v>0</v>
      </c>
      <c r="CL728" s="17">
        <v>1</v>
      </c>
      <c r="CM728">
        <v>2.3E-2</v>
      </c>
      <c r="CN728">
        <v>13</v>
      </c>
      <c r="CO728">
        <v>1</v>
      </c>
      <c r="CP728">
        <v>0</v>
      </c>
      <c r="CQ728">
        <v>34</v>
      </c>
      <c r="CR728" s="33" t="s">
        <v>85</v>
      </c>
    </row>
    <row r="729" spans="1:96" x14ac:dyDescent="0.25">
      <c r="A729">
        <v>728</v>
      </c>
      <c r="B729">
        <v>45</v>
      </c>
      <c r="C729" s="24" t="s">
        <v>379</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s="17">
        <v>0</v>
      </c>
      <c r="BT729">
        <v>0</v>
      </c>
      <c r="BU729">
        <v>0</v>
      </c>
      <c r="BV729">
        <v>1</v>
      </c>
      <c r="BW729" s="17">
        <v>0</v>
      </c>
      <c r="BX729">
        <v>0</v>
      </c>
      <c r="BY729">
        <v>0</v>
      </c>
      <c r="BZ729" s="17">
        <v>0</v>
      </c>
      <c r="CA729">
        <v>0</v>
      </c>
      <c r="CB729">
        <v>0</v>
      </c>
      <c r="CC729">
        <v>1</v>
      </c>
      <c r="CD729">
        <v>0</v>
      </c>
      <c r="CE729">
        <v>0</v>
      </c>
      <c r="CF729">
        <v>0</v>
      </c>
      <c r="CG729">
        <v>1</v>
      </c>
      <c r="CH729">
        <v>1</v>
      </c>
      <c r="CI729">
        <v>1</v>
      </c>
      <c r="CJ729">
        <v>0</v>
      </c>
      <c r="CK729">
        <v>0</v>
      </c>
      <c r="CL729" s="17">
        <v>1</v>
      </c>
      <c r="CM729">
        <v>2.3E-2</v>
      </c>
      <c r="CN729">
        <v>13</v>
      </c>
      <c r="CO729">
        <v>1</v>
      </c>
      <c r="CP729">
        <v>0</v>
      </c>
      <c r="CQ729">
        <v>34</v>
      </c>
      <c r="CR729" s="33" t="s">
        <v>85</v>
      </c>
    </row>
    <row r="730" spans="1:96" x14ac:dyDescent="0.25">
      <c r="A730">
        <v>729</v>
      </c>
      <c r="B730">
        <v>45</v>
      </c>
      <c r="C730" s="24" t="s">
        <v>379</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s="17">
        <v>0</v>
      </c>
      <c r="BT730">
        <v>0</v>
      </c>
      <c r="BU730">
        <v>0</v>
      </c>
      <c r="BV730">
        <v>1</v>
      </c>
      <c r="BW730" s="17">
        <v>0</v>
      </c>
      <c r="BX730">
        <v>0</v>
      </c>
      <c r="BY730">
        <v>0</v>
      </c>
      <c r="BZ730" s="17">
        <v>0</v>
      </c>
      <c r="CA730">
        <v>0</v>
      </c>
      <c r="CB730">
        <v>0</v>
      </c>
      <c r="CC730">
        <v>1</v>
      </c>
      <c r="CD730">
        <v>0</v>
      </c>
      <c r="CE730">
        <v>0</v>
      </c>
      <c r="CF730">
        <v>0</v>
      </c>
      <c r="CG730">
        <v>1</v>
      </c>
      <c r="CH730">
        <v>1</v>
      </c>
      <c r="CI730">
        <v>1</v>
      </c>
      <c r="CJ730">
        <v>1</v>
      </c>
      <c r="CK730">
        <v>1</v>
      </c>
      <c r="CL730" s="17">
        <v>1</v>
      </c>
      <c r="CM730">
        <v>2.3E-2</v>
      </c>
      <c r="CN730">
        <v>13</v>
      </c>
      <c r="CO730">
        <v>1</v>
      </c>
      <c r="CP730">
        <v>0</v>
      </c>
      <c r="CQ730">
        <v>34</v>
      </c>
      <c r="CR730" s="33" t="s">
        <v>85</v>
      </c>
    </row>
    <row r="731" spans="1:96" x14ac:dyDescent="0.25">
      <c r="A731">
        <v>730</v>
      </c>
      <c r="B731">
        <v>45</v>
      </c>
      <c r="C731" s="24" t="s">
        <v>379</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s="17">
        <v>0</v>
      </c>
      <c r="BT731">
        <v>0</v>
      </c>
      <c r="BU731">
        <v>0</v>
      </c>
      <c r="BV731">
        <v>1</v>
      </c>
      <c r="BW731" s="17">
        <v>0</v>
      </c>
      <c r="BX731">
        <v>0</v>
      </c>
      <c r="BY731">
        <v>0</v>
      </c>
      <c r="BZ731" s="17">
        <v>0</v>
      </c>
      <c r="CA731">
        <v>0</v>
      </c>
      <c r="CB731">
        <v>0</v>
      </c>
      <c r="CC731">
        <v>1</v>
      </c>
      <c r="CD731">
        <v>0</v>
      </c>
      <c r="CE731">
        <v>0</v>
      </c>
      <c r="CF731">
        <v>0</v>
      </c>
      <c r="CG731">
        <v>1</v>
      </c>
      <c r="CH731">
        <v>1</v>
      </c>
      <c r="CI731">
        <v>1</v>
      </c>
      <c r="CJ731">
        <v>1</v>
      </c>
      <c r="CK731">
        <v>1</v>
      </c>
      <c r="CL731" s="17">
        <v>1</v>
      </c>
      <c r="CM731">
        <v>2.3E-2</v>
      </c>
      <c r="CN731">
        <v>13</v>
      </c>
      <c r="CO731">
        <v>1</v>
      </c>
      <c r="CP731">
        <v>0</v>
      </c>
      <c r="CQ731">
        <v>34</v>
      </c>
      <c r="CR731" s="33" t="s">
        <v>85</v>
      </c>
    </row>
    <row r="732" spans="1:96" x14ac:dyDescent="0.25">
      <c r="A732">
        <v>731</v>
      </c>
      <c r="B732">
        <v>45</v>
      </c>
      <c r="C732" s="24" t="s">
        <v>379</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s="17">
        <v>0</v>
      </c>
      <c r="BT732">
        <v>0</v>
      </c>
      <c r="BU732">
        <v>0</v>
      </c>
      <c r="BV732">
        <v>1</v>
      </c>
      <c r="BW732" s="17">
        <v>0</v>
      </c>
      <c r="BX732">
        <v>0</v>
      </c>
      <c r="BY732">
        <v>0</v>
      </c>
      <c r="BZ732" s="17">
        <v>0</v>
      </c>
      <c r="CA732">
        <v>0</v>
      </c>
      <c r="CB732">
        <v>0</v>
      </c>
      <c r="CC732">
        <v>1</v>
      </c>
      <c r="CD732">
        <v>0</v>
      </c>
      <c r="CE732">
        <v>0</v>
      </c>
      <c r="CF732">
        <v>0</v>
      </c>
      <c r="CG732">
        <v>1</v>
      </c>
      <c r="CH732">
        <v>1</v>
      </c>
      <c r="CI732">
        <v>1</v>
      </c>
      <c r="CJ732">
        <v>1</v>
      </c>
      <c r="CK732">
        <v>1</v>
      </c>
      <c r="CL732" s="17">
        <v>1</v>
      </c>
      <c r="CM732">
        <v>2.3E-2</v>
      </c>
      <c r="CN732">
        <v>13</v>
      </c>
      <c r="CO732">
        <v>1</v>
      </c>
      <c r="CP732">
        <v>0</v>
      </c>
      <c r="CQ732">
        <v>34</v>
      </c>
      <c r="CR732" s="33" t="s">
        <v>85</v>
      </c>
    </row>
    <row r="733" spans="1:96" x14ac:dyDescent="0.25">
      <c r="A733">
        <v>732</v>
      </c>
      <c r="B733">
        <v>45</v>
      </c>
      <c r="C733" s="24" t="s">
        <v>379</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s="17">
        <v>0</v>
      </c>
      <c r="BT733">
        <v>0</v>
      </c>
      <c r="BU733">
        <v>0</v>
      </c>
      <c r="BV733">
        <v>1</v>
      </c>
      <c r="BW733" s="17">
        <v>0</v>
      </c>
      <c r="BX733">
        <v>0</v>
      </c>
      <c r="BY733">
        <v>0</v>
      </c>
      <c r="BZ733" s="17">
        <v>0</v>
      </c>
      <c r="CA733">
        <v>0</v>
      </c>
      <c r="CB733">
        <v>0</v>
      </c>
      <c r="CC733">
        <v>1</v>
      </c>
      <c r="CD733">
        <v>0</v>
      </c>
      <c r="CE733">
        <v>0</v>
      </c>
      <c r="CF733">
        <v>0</v>
      </c>
      <c r="CG733">
        <v>1</v>
      </c>
      <c r="CH733">
        <v>1</v>
      </c>
      <c r="CI733">
        <v>1</v>
      </c>
      <c r="CJ733">
        <v>1</v>
      </c>
      <c r="CK733">
        <v>1</v>
      </c>
      <c r="CL733" s="17">
        <v>1</v>
      </c>
      <c r="CM733">
        <v>2.3E-2</v>
      </c>
      <c r="CN733">
        <v>13</v>
      </c>
      <c r="CO733">
        <v>1</v>
      </c>
      <c r="CP733">
        <v>0</v>
      </c>
      <c r="CQ733">
        <v>34</v>
      </c>
      <c r="CR733" s="33" t="s">
        <v>85</v>
      </c>
    </row>
    <row r="734" spans="1:96" s="136" customFormat="1" x14ac:dyDescent="0.25">
      <c r="A734" s="136">
        <v>733</v>
      </c>
      <c r="B734" s="136">
        <v>45</v>
      </c>
      <c r="C734" s="137" t="s">
        <v>379</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50">
        <v>0</v>
      </c>
      <c r="BT734" s="136">
        <v>0</v>
      </c>
      <c r="BU734" s="136">
        <v>0</v>
      </c>
      <c r="BV734" s="136">
        <v>1</v>
      </c>
      <c r="BW734" s="150">
        <v>0</v>
      </c>
      <c r="BX734" s="136">
        <v>0</v>
      </c>
      <c r="BY734" s="136">
        <v>0</v>
      </c>
      <c r="BZ734" s="150">
        <v>0</v>
      </c>
      <c r="CA734" s="136">
        <v>0</v>
      </c>
      <c r="CB734" s="136">
        <v>0</v>
      </c>
      <c r="CC734" s="136">
        <v>1</v>
      </c>
      <c r="CD734" s="136">
        <v>0</v>
      </c>
      <c r="CE734" s="136">
        <v>0</v>
      </c>
      <c r="CF734" s="136">
        <v>0</v>
      </c>
      <c r="CG734" s="136">
        <v>1</v>
      </c>
      <c r="CH734">
        <v>1</v>
      </c>
      <c r="CI734" s="136">
        <v>1</v>
      </c>
      <c r="CJ734" s="136">
        <v>1</v>
      </c>
      <c r="CK734" s="136">
        <v>1</v>
      </c>
      <c r="CL734" s="150">
        <v>1</v>
      </c>
      <c r="CM734">
        <v>2.3E-2</v>
      </c>
      <c r="CN734">
        <v>13</v>
      </c>
      <c r="CO734">
        <v>1</v>
      </c>
      <c r="CP734">
        <v>0</v>
      </c>
      <c r="CQ734">
        <v>34</v>
      </c>
      <c r="CR734" s="33" t="s">
        <v>85</v>
      </c>
    </row>
    <row r="735" spans="1:96" x14ac:dyDescent="0.25">
      <c r="A735">
        <v>734</v>
      </c>
      <c r="B735">
        <v>46</v>
      </c>
      <c r="C735" s="24" t="s">
        <v>380</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381</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s="17">
        <v>0</v>
      </c>
      <c r="BT735">
        <v>0</v>
      </c>
      <c r="BU735">
        <v>0</v>
      </c>
      <c r="BV735">
        <v>1</v>
      </c>
      <c r="BW735" s="17">
        <v>0</v>
      </c>
      <c r="BX735">
        <v>0</v>
      </c>
      <c r="BY735">
        <v>0</v>
      </c>
      <c r="BZ735" s="17">
        <v>0</v>
      </c>
      <c r="CA735">
        <v>0</v>
      </c>
      <c r="CB735">
        <v>0</v>
      </c>
      <c r="CC735">
        <v>1</v>
      </c>
      <c r="CD735">
        <v>0</v>
      </c>
      <c r="CE735">
        <v>1</v>
      </c>
      <c r="CF735">
        <v>0</v>
      </c>
      <c r="CG735">
        <v>0</v>
      </c>
      <c r="CH735">
        <v>0</v>
      </c>
      <c r="CI735">
        <v>0</v>
      </c>
      <c r="CJ735">
        <v>0</v>
      </c>
      <c r="CK735">
        <v>0</v>
      </c>
      <c r="CL735" s="17">
        <v>1</v>
      </c>
      <c r="CM735">
        <v>0.29799999999999999</v>
      </c>
      <c r="CN735">
        <v>21</v>
      </c>
      <c r="CO735">
        <v>1</v>
      </c>
      <c r="CP735">
        <v>0</v>
      </c>
      <c r="CQ735">
        <v>37</v>
      </c>
      <c r="CR735" s="33" t="s">
        <v>85</v>
      </c>
    </row>
    <row r="736" spans="1:96" x14ac:dyDescent="0.25">
      <c r="A736">
        <v>735</v>
      </c>
      <c r="B736">
        <v>46</v>
      </c>
      <c r="C736" s="24" t="s">
        <v>380</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381</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s="17">
        <v>0</v>
      </c>
      <c r="BT736">
        <v>0</v>
      </c>
      <c r="BU736">
        <v>0</v>
      </c>
      <c r="BV736">
        <v>1</v>
      </c>
      <c r="BW736" s="17">
        <v>0</v>
      </c>
      <c r="BX736">
        <v>0</v>
      </c>
      <c r="BY736">
        <v>0</v>
      </c>
      <c r="BZ736" s="17">
        <v>0</v>
      </c>
      <c r="CA736">
        <v>0</v>
      </c>
      <c r="CB736">
        <v>0</v>
      </c>
      <c r="CC736">
        <v>1</v>
      </c>
      <c r="CD736">
        <v>0</v>
      </c>
      <c r="CE736">
        <v>1</v>
      </c>
      <c r="CF736">
        <v>0</v>
      </c>
      <c r="CG736">
        <v>0</v>
      </c>
      <c r="CH736">
        <v>1</v>
      </c>
      <c r="CI736">
        <v>0</v>
      </c>
      <c r="CJ736">
        <v>0</v>
      </c>
      <c r="CK736">
        <v>0</v>
      </c>
      <c r="CL736" s="17">
        <v>1</v>
      </c>
      <c r="CM736">
        <v>0.29799999999999999</v>
      </c>
      <c r="CN736">
        <v>21</v>
      </c>
      <c r="CO736">
        <v>1</v>
      </c>
      <c r="CP736">
        <v>0</v>
      </c>
      <c r="CQ736">
        <v>37</v>
      </c>
      <c r="CR736" s="33" t="s">
        <v>85</v>
      </c>
    </row>
    <row r="737" spans="1:96" x14ac:dyDescent="0.25">
      <c r="A737">
        <v>736</v>
      </c>
      <c r="B737">
        <v>46</v>
      </c>
      <c r="C737" s="24" t="s">
        <v>380</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381</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s="17">
        <v>0</v>
      </c>
      <c r="BT737">
        <v>0</v>
      </c>
      <c r="BU737">
        <v>0</v>
      </c>
      <c r="BV737">
        <v>1</v>
      </c>
      <c r="BW737" s="17">
        <v>0</v>
      </c>
      <c r="BX737">
        <v>0</v>
      </c>
      <c r="BY737">
        <v>0</v>
      </c>
      <c r="BZ737" s="17">
        <v>0</v>
      </c>
      <c r="CA737">
        <v>0</v>
      </c>
      <c r="CB737">
        <v>0</v>
      </c>
      <c r="CC737">
        <v>1</v>
      </c>
      <c r="CD737">
        <v>0</v>
      </c>
      <c r="CE737">
        <v>1</v>
      </c>
      <c r="CF737">
        <v>0</v>
      </c>
      <c r="CG737">
        <v>0</v>
      </c>
      <c r="CH737">
        <v>1</v>
      </c>
      <c r="CI737">
        <v>0</v>
      </c>
      <c r="CJ737">
        <v>0</v>
      </c>
      <c r="CK737">
        <v>0</v>
      </c>
      <c r="CL737" s="17">
        <v>1</v>
      </c>
      <c r="CM737">
        <v>0.29799999999999999</v>
      </c>
      <c r="CN737">
        <v>21</v>
      </c>
      <c r="CO737">
        <v>1</v>
      </c>
      <c r="CP737">
        <v>0</v>
      </c>
      <c r="CQ737">
        <v>37</v>
      </c>
      <c r="CR737" s="33" t="s">
        <v>85</v>
      </c>
    </row>
    <row r="738" spans="1:96" x14ac:dyDescent="0.25">
      <c r="A738">
        <v>737</v>
      </c>
      <c r="B738">
        <v>46</v>
      </c>
      <c r="C738" s="24" t="s">
        <v>380</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381</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s="17">
        <v>0</v>
      </c>
      <c r="BT738">
        <v>0</v>
      </c>
      <c r="BU738">
        <v>0</v>
      </c>
      <c r="BV738">
        <v>1</v>
      </c>
      <c r="BW738" s="17">
        <v>0</v>
      </c>
      <c r="BX738">
        <v>0</v>
      </c>
      <c r="BY738">
        <v>0</v>
      </c>
      <c r="BZ738" s="17">
        <v>0</v>
      </c>
      <c r="CA738">
        <v>0</v>
      </c>
      <c r="CB738">
        <v>0</v>
      </c>
      <c r="CC738">
        <v>1</v>
      </c>
      <c r="CD738">
        <v>0</v>
      </c>
      <c r="CE738">
        <v>1</v>
      </c>
      <c r="CF738">
        <v>0</v>
      </c>
      <c r="CG738">
        <v>0</v>
      </c>
      <c r="CH738">
        <v>1</v>
      </c>
      <c r="CI738">
        <v>0</v>
      </c>
      <c r="CJ738">
        <v>0</v>
      </c>
      <c r="CK738">
        <v>0</v>
      </c>
      <c r="CL738" s="17">
        <v>1</v>
      </c>
      <c r="CM738">
        <v>0.29799999999999999</v>
      </c>
      <c r="CN738">
        <v>21</v>
      </c>
      <c r="CO738">
        <v>1</v>
      </c>
      <c r="CP738">
        <v>0</v>
      </c>
      <c r="CQ738">
        <v>37</v>
      </c>
      <c r="CR738" s="33" t="s">
        <v>85</v>
      </c>
    </row>
    <row r="739" spans="1:96" x14ac:dyDescent="0.25">
      <c r="A739">
        <v>738</v>
      </c>
      <c r="B739">
        <v>46</v>
      </c>
      <c r="C739" s="24" t="s">
        <v>380</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381</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s="17">
        <v>0</v>
      </c>
      <c r="BT739">
        <v>0</v>
      </c>
      <c r="BU739">
        <v>0</v>
      </c>
      <c r="BV739">
        <v>1</v>
      </c>
      <c r="BW739" s="17">
        <v>0</v>
      </c>
      <c r="BX739">
        <v>0</v>
      </c>
      <c r="BY739">
        <v>0</v>
      </c>
      <c r="BZ739" s="17">
        <v>0</v>
      </c>
      <c r="CA739">
        <v>0</v>
      </c>
      <c r="CB739">
        <v>0</v>
      </c>
      <c r="CC739">
        <v>1</v>
      </c>
      <c r="CD739">
        <v>0</v>
      </c>
      <c r="CE739">
        <v>1</v>
      </c>
      <c r="CF739">
        <v>0</v>
      </c>
      <c r="CG739">
        <v>0</v>
      </c>
      <c r="CH739">
        <v>0</v>
      </c>
      <c r="CI739">
        <v>0</v>
      </c>
      <c r="CJ739">
        <v>0</v>
      </c>
      <c r="CK739">
        <v>0</v>
      </c>
      <c r="CL739" s="17">
        <v>1</v>
      </c>
      <c r="CM739">
        <v>0.29799999999999999</v>
      </c>
      <c r="CN739">
        <v>21</v>
      </c>
      <c r="CO739">
        <v>1</v>
      </c>
      <c r="CP739">
        <v>0</v>
      </c>
      <c r="CQ739">
        <v>37</v>
      </c>
      <c r="CR739" s="33" t="s">
        <v>85</v>
      </c>
    </row>
    <row r="740" spans="1:96" x14ac:dyDescent="0.25">
      <c r="A740">
        <v>739</v>
      </c>
      <c r="B740">
        <v>46</v>
      </c>
      <c r="C740" s="24" t="s">
        <v>380</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381</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s="17">
        <v>0</v>
      </c>
      <c r="BT740">
        <v>0</v>
      </c>
      <c r="BU740">
        <v>0</v>
      </c>
      <c r="BV740">
        <v>1</v>
      </c>
      <c r="BW740" s="17">
        <v>0</v>
      </c>
      <c r="BX740">
        <v>0</v>
      </c>
      <c r="BY740">
        <v>0</v>
      </c>
      <c r="BZ740" s="17">
        <v>0</v>
      </c>
      <c r="CA740">
        <v>0</v>
      </c>
      <c r="CB740">
        <v>0</v>
      </c>
      <c r="CC740">
        <v>1</v>
      </c>
      <c r="CD740">
        <v>0</v>
      </c>
      <c r="CE740">
        <v>1</v>
      </c>
      <c r="CF740">
        <v>0</v>
      </c>
      <c r="CG740">
        <v>0</v>
      </c>
      <c r="CH740">
        <v>1</v>
      </c>
      <c r="CI740">
        <v>0</v>
      </c>
      <c r="CJ740">
        <v>0</v>
      </c>
      <c r="CK740">
        <v>0</v>
      </c>
      <c r="CL740" s="17">
        <v>1</v>
      </c>
      <c r="CM740">
        <v>0.29799999999999999</v>
      </c>
      <c r="CN740">
        <v>21</v>
      </c>
      <c r="CO740">
        <v>1</v>
      </c>
      <c r="CP740">
        <v>0</v>
      </c>
      <c r="CQ740">
        <v>37</v>
      </c>
      <c r="CR740" s="33" t="s">
        <v>85</v>
      </c>
    </row>
    <row r="741" spans="1:96" x14ac:dyDescent="0.25">
      <c r="A741">
        <v>740</v>
      </c>
      <c r="B741">
        <v>46</v>
      </c>
      <c r="C741" s="24" t="s">
        <v>380</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381</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s="17">
        <v>0</v>
      </c>
      <c r="BT741">
        <v>0</v>
      </c>
      <c r="BU741">
        <v>0</v>
      </c>
      <c r="BV741">
        <v>1</v>
      </c>
      <c r="BW741" s="17">
        <v>0</v>
      </c>
      <c r="BX741">
        <v>0</v>
      </c>
      <c r="BY741">
        <v>0</v>
      </c>
      <c r="BZ741" s="17">
        <v>0</v>
      </c>
      <c r="CA741">
        <v>0</v>
      </c>
      <c r="CB741">
        <v>0</v>
      </c>
      <c r="CC741">
        <v>1</v>
      </c>
      <c r="CD741">
        <v>0</v>
      </c>
      <c r="CE741">
        <v>1</v>
      </c>
      <c r="CF741">
        <v>0</v>
      </c>
      <c r="CG741">
        <v>0</v>
      </c>
      <c r="CH741">
        <v>1</v>
      </c>
      <c r="CI741">
        <v>0</v>
      </c>
      <c r="CJ741">
        <v>0</v>
      </c>
      <c r="CK741">
        <v>0</v>
      </c>
      <c r="CL741" s="17">
        <v>1</v>
      </c>
      <c r="CM741">
        <v>0.29799999999999999</v>
      </c>
      <c r="CN741">
        <v>21</v>
      </c>
      <c r="CO741">
        <v>1</v>
      </c>
      <c r="CP741">
        <v>0</v>
      </c>
      <c r="CQ741">
        <v>37</v>
      </c>
      <c r="CR741" s="33" t="s">
        <v>85</v>
      </c>
    </row>
    <row r="742" spans="1:96" x14ac:dyDescent="0.25">
      <c r="A742">
        <v>741</v>
      </c>
      <c r="B742">
        <v>46</v>
      </c>
      <c r="C742" s="24" t="s">
        <v>380</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381</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s="17">
        <v>0</v>
      </c>
      <c r="BT742">
        <v>0</v>
      </c>
      <c r="BU742">
        <v>0</v>
      </c>
      <c r="BV742">
        <v>1</v>
      </c>
      <c r="BW742" s="17">
        <v>0</v>
      </c>
      <c r="BX742">
        <v>0</v>
      </c>
      <c r="BY742">
        <v>0</v>
      </c>
      <c r="BZ742" s="17">
        <v>0</v>
      </c>
      <c r="CA742">
        <v>0</v>
      </c>
      <c r="CB742">
        <v>0</v>
      </c>
      <c r="CC742">
        <v>1</v>
      </c>
      <c r="CD742">
        <v>0</v>
      </c>
      <c r="CE742">
        <v>1</v>
      </c>
      <c r="CF742">
        <v>0</v>
      </c>
      <c r="CG742">
        <v>0</v>
      </c>
      <c r="CH742">
        <v>1</v>
      </c>
      <c r="CI742">
        <v>0</v>
      </c>
      <c r="CJ742">
        <v>0</v>
      </c>
      <c r="CK742">
        <v>0</v>
      </c>
      <c r="CL742" s="17">
        <v>1</v>
      </c>
      <c r="CM742">
        <v>0.29799999999999999</v>
      </c>
      <c r="CN742">
        <v>21</v>
      </c>
      <c r="CO742">
        <v>1</v>
      </c>
      <c r="CP742">
        <v>0</v>
      </c>
      <c r="CQ742">
        <v>37</v>
      </c>
      <c r="CR742" s="33" t="s">
        <v>85</v>
      </c>
    </row>
    <row r="743" spans="1:96" x14ac:dyDescent="0.25">
      <c r="A743">
        <v>742</v>
      </c>
      <c r="B743">
        <v>46</v>
      </c>
      <c r="C743" s="24" t="s">
        <v>380</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381</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s="17">
        <v>0</v>
      </c>
      <c r="BT743">
        <v>0</v>
      </c>
      <c r="BU743">
        <v>0</v>
      </c>
      <c r="BV743">
        <v>1</v>
      </c>
      <c r="BW743" s="17">
        <v>0</v>
      </c>
      <c r="BX743">
        <v>0</v>
      </c>
      <c r="BY743">
        <v>0</v>
      </c>
      <c r="BZ743" s="17">
        <v>0</v>
      </c>
      <c r="CA743">
        <v>0</v>
      </c>
      <c r="CB743">
        <v>0</v>
      </c>
      <c r="CC743">
        <v>1</v>
      </c>
      <c r="CD743">
        <v>0</v>
      </c>
      <c r="CE743">
        <v>1</v>
      </c>
      <c r="CF743">
        <v>0</v>
      </c>
      <c r="CG743">
        <v>0</v>
      </c>
      <c r="CH743">
        <v>0</v>
      </c>
      <c r="CI743">
        <v>0</v>
      </c>
      <c r="CJ743">
        <v>0</v>
      </c>
      <c r="CK743">
        <v>0</v>
      </c>
      <c r="CL743" s="17">
        <v>1</v>
      </c>
      <c r="CM743">
        <v>0.29799999999999999</v>
      </c>
      <c r="CN743">
        <v>21</v>
      </c>
      <c r="CO743">
        <v>1</v>
      </c>
      <c r="CP743">
        <v>0</v>
      </c>
      <c r="CQ743">
        <v>37</v>
      </c>
      <c r="CR743" s="33" t="s">
        <v>85</v>
      </c>
    </row>
    <row r="744" spans="1:96" x14ac:dyDescent="0.25">
      <c r="A744">
        <v>743</v>
      </c>
      <c r="B744">
        <v>46</v>
      </c>
      <c r="C744" s="24" t="s">
        <v>380</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381</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s="17">
        <v>0</v>
      </c>
      <c r="BT744">
        <v>0</v>
      </c>
      <c r="BU744">
        <v>0</v>
      </c>
      <c r="BV744">
        <v>1</v>
      </c>
      <c r="BW744" s="17">
        <v>0</v>
      </c>
      <c r="BX744">
        <v>0</v>
      </c>
      <c r="BY744">
        <v>0</v>
      </c>
      <c r="BZ744" s="17">
        <v>0</v>
      </c>
      <c r="CA744">
        <v>0</v>
      </c>
      <c r="CB744">
        <v>0</v>
      </c>
      <c r="CC744">
        <v>1</v>
      </c>
      <c r="CD744">
        <v>0</v>
      </c>
      <c r="CE744">
        <v>1</v>
      </c>
      <c r="CF744">
        <v>0</v>
      </c>
      <c r="CG744">
        <v>0</v>
      </c>
      <c r="CH744">
        <v>1</v>
      </c>
      <c r="CI744">
        <v>0</v>
      </c>
      <c r="CJ744">
        <v>0</v>
      </c>
      <c r="CK744">
        <v>0</v>
      </c>
      <c r="CL744" s="17">
        <v>1</v>
      </c>
      <c r="CM744">
        <v>0.29799999999999999</v>
      </c>
      <c r="CN744">
        <v>21</v>
      </c>
      <c r="CO744">
        <v>1</v>
      </c>
      <c r="CP744">
        <v>0</v>
      </c>
      <c r="CQ744">
        <v>37</v>
      </c>
      <c r="CR744" s="33" t="s">
        <v>85</v>
      </c>
    </row>
    <row r="745" spans="1:96" x14ac:dyDescent="0.25">
      <c r="A745">
        <v>744</v>
      </c>
      <c r="B745">
        <v>46</v>
      </c>
      <c r="C745" s="24" t="s">
        <v>380</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381</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s="17">
        <v>0</v>
      </c>
      <c r="BT745">
        <v>0</v>
      </c>
      <c r="BU745">
        <v>0</v>
      </c>
      <c r="BV745">
        <v>1</v>
      </c>
      <c r="BW745" s="17">
        <v>0</v>
      </c>
      <c r="BX745">
        <v>0</v>
      </c>
      <c r="BY745">
        <v>0</v>
      </c>
      <c r="BZ745" s="17">
        <v>0</v>
      </c>
      <c r="CA745">
        <v>0</v>
      </c>
      <c r="CB745">
        <v>0</v>
      </c>
      <c r="CC745">
        <v>1</v>
      </c>
      <c r="CD745">
        <v>0</v>
      </c>
      <c r="CE745">
        <v>1</v>
      </c>
      <c r="CF745">
        <v>0</v>
      </c>
      <c r="CG745">
        <v>0</v>
      </c>
      <c r="CH745">
        <v>1</v>
      </c>
      <c r="CI745">
        <v>0</v>
      </c>
      <c r="CJ745">
        <v>0</v>
      </c>
      <c r="CK745">
        <v>0</v>
      </c>
      <c r="CL745" s="17">
        <v>1</v>
      </c>
      <c r="CM745">
        <v>0.29799999999999999</v>
      </c>
      <c r="CN745">
        <v>21</v>
      </c>
      <c r="CO745">
        <v>1</v>
      </c>
      <c r="CP745">
        <v>0</v>
      </c>
      <c r="CQ745">
        <v>37</v>
      </c>
      <c r="CR745" s="33" t="s">
        <v>85</v>
      </c>
    </row>
    <row r="746" spans="1:96" x14ac:dyDescent="0.25">
      <c r="A746">
        <v>745</v>
      </c>
      <c r="B746">
        <v>46</v>
      </c>
      <c r="C746" s="24" t="s">
        <v>380</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381</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s="17">
        <v>0</v>
      </c>
      <c r="BT746">
        <v>0</v>
      </c>
      <c r="BU746">
        <v>0</v>
      </c>
      <c r="BV746">
        <v>1</v>
      </c>
      <c r="BW746" s="17">
        <v>0</v>
      </c>
      <c r="BX746">
        <v>0</v>
      </c>
      <c r="BY746">
        <v>0</v>
      </c>
      <c r="BZ746" s="17">
        <v>0</v>
      </c>
      <c r="CA746">
        <v>0</v>
      </c>
      <c r="CB746">
        <v>0</v>
      </c>
      <c r="CC746">
        <v>1</v>
      </c>
      <c r="CD746">
        <v>0</v>
      </c>
      <c r="CE746">
        <v>1</v>
      </c>
      <c r="CF746">
        <v>0</v>
      </c>
      <c r="CG746">
        <v>0</v>
      </c>
      <c r="CH746">
        <v>0</v>
      </c>
      <c r="CI746">
        <v>0</v>
      </c>
      <c r="CJ746">
        <v>0</v>
      </c>
      <c r="CK746">
        <v>0</v>
      </c>
      <c r="CL746" s="17">
        <v>1</v>
      </c>
      <c r="CM746">
        <v>0.29799999999999999</v>
      </c>
      <c r="CN746">
        <v>21</v>
      </c>
      <c r="CO746">
        <v>1</v>
      </c>
      <c r="CP746">
        <v>0</v>
      </c>
      <c r="CQ746">
        <v>37</v>
      </c>
      <c r="CR746" s="33" t="s">
        <v>85</v>
      </c>
    </row>
    <row r="747" spans="1:96" x14ac:dyDescent="0.25">
      <c r="A747">
        <v>746</v>
      </c>
      <c r="B747">
        <v>46</v>
      </c>
      <c r="C747" s="24" t="s">
        <v>380</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381</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s="17">
        <v>0</v>
      </c>
      <c r="BT747">
        <v>0</v>
      </c>
      <c r="BU747">
        <v>0</v>
      </c>
      <c r="BV747">
        <v>1</v>
      </c>
      <c r="BW747" s="17">
        <v>0</v>
      </c>
      <c r="BX747">
        <v>0</v>
      </c>
      <c r="BY747">
        <v>0</v>
      </c>
      <c r="BZ747" s="17">
        <v>0</v>
      </c>
      <c r="CA747">
        <v>0</v>
      </c>
      <c r="CB747">
        <v>0</v>
      </c>
      <c r="CC747">
        <v>1</v>
      </c>
      <c r="CD747">
        <v>0</v>
      </c>
      <c r="CE747">
        <v>1</v>
      </c>
      <c r="CF747">
        <v>0</v>
      </c>
      <c r="CG747">
        <v>0</v>
      </c>
      <c r="CH747">
        <v>1</v>
      </c>
      <c r="CI747">
        <v>0</v>
      </c>
      <c r="CJ747">
        <v>0</v>
      </c>
      <c r="CK747">
        <v>0</v>
      </c>
      <c r="CL747" s="17">
        <v>1</v>
      </c>
      <c r="CM747">
        <v>0.29799999999999999</v>
      </c>
      <c r="CN747">
        <v>21</v>
      </c>
      <c r="CO747">
        <v>1</v>
      </c>
      <c r="CP747">
        <v>0</v>
      </c>
      <c r="CQ747">
        <v>37</v>
      </c>
      <c r="CR747" s="33" t="s">
        <v>85</v>
      </c>
    </row>
    <row r="748" spans="1:96" s="136" customFormat="1" x14ac:dyDescent="0.25">
      <c r="A748" s="136">
        <v>747</v>
      </c>
      <c r="B748" s="136">
        <v>46</v>
      </c>
      <c r="C748" s="137" t="s">
        <v>380</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381</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50">
        <v>0</v>
      </c>
      <c r="BT748" s="136">
        <v>0</v>
      </c>
      <c r="BU748" s="136">
        <v>0</v>
      </c>
      <c r="BV748" s="136">
        <v>1</v>
      </c>
      <c r="BW748" s="150">
        <v>0</v>
      </c>
      <c r="BX748" s="136">
        <v>0</v>
      </c>
      <c r="BY748" s="136">
        <v>0</v>
      </c>
      <c r="BZ748" s="150">
        <v>0</v>
      </c>
      <c r="CA748" s="136">
        <v>0</v>
      </c>
      <c r="CB748" s="136">
        <v>0</v>
      </c>
      <c r="CC748" s="136">
        <v>1</v>
      </c>
      <c r="CD748" s="136">
        <v>0</v>
      </c>
      <c r="CE748" s="136">
        <v>1</v>
      </c>
      <c r="CF748" s="136">
        <v>0</v>
      </c>
      <c r="CG748" s="136">
        <v>0</v>
      </c>
      <c r="CH748" s="136">
        <v>1</v>
      </c>
      <c r="CI748" s="136">
        <v>0</v>
      </c>
      <c r="CJ748" s="136">
        <v>0</v>
      </c>
      <c r="CK748" s="136">
        <v>0</v>
      </c>
      <c r="CL748" s="150">
        <v>1</v>
      </c>
      <c r="CM748">
        <v>0.29799999999999999</v>
      </c>
      <c r="CN748">
        <v>21</v>
      </c>
      <c r="CO748">
        <v>1</v>
      </c>
      <c r="CP748">
        <v>0</v>
      </c>
      <c r="CQ748">
        <v>37</v>
      </c>
      <c r="CR748" s="33" t="s">
        <v>85</v>
      </c>
    </row>
    <row r="749" spans="1:96" x14ac:dyDescent="0.25">
      <c r="A749">
        <v>748</v>
      </c>
      <c r="B749">
        <v>47</v>
      </c>
      <c r="C749" s="24" t="s">
        <v>382</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383</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s="17">
        <v>0</v>
      </c>
      <c r="BT749">
        <v>0</v>
      </c>
      <c r="BU749">
        <v>0</v>
      </c>
      <c r="BV749">
        <v>1</v>
      </c>
      <c r="BW749" s="17">
        <v>0</v>
      </c>
      <c r="BX749">
        <v>0</v>
      </c>
      <c r="BY749">
        <v>0</v>
      </c>
      <c r="BZ749" s="17">
        <v>0</v>
      </c>
      <c r="CA749">
        <v>1</v>
      </c>
      <c r="CB749">
        <v>1</v>
      </c>
      <c r="CC749">
        <v>0</v>
      </c>
      <c r="CD749">
        <v>0</v>
      </c>
      <c r="CE749">
        <v>0</v>
      </c>
      <c r="CF749">
        <v>0</v>
      </c>
      <c r="CG749">
        <v>0</v>
      </c>
      <c r="CH749">
        <v>1</v>
      </c>
      <c r="CI749">
        <v>0</v>
      </c>
      <c r="CJ749">
        <v>0</v>
      </c>
      <c r="CK749">
        <v>0</v>
      </c>
      <c r="CL749" s="17">
        <v>0</v>
      </c>
      <c r="CM749">
        <v>0.29799999999999999</v>
      </c>
      <c r="CN749">
        <v>1</v>
      </c>
      <c r="CO749">
        <v>1</v>
      </c>
      <c r="CP749">
        <v>0</v>
      </c>
      <c r="CQ749">
        <v>41</v>
      </c>
      <c r="CR749" s="33" t="s">
        <v>85</v>
      </c>
    </row>
    <row r="750" spans="1:96" x14ac:dyDescent="0.25">
      <c r="A750">
        <v>749</v>
      </c>
      <c r="B750">
        <v>47</v>
      </c>
      <c r="C750" s="24" t="s">
        <v>382</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383</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s="17">
        <v>0</v>
      </c>
      <c r="BT750">
        <v>0</v>
      </c>
      <c r="BU750">
        <v>0</v>
      </c>
      <c r="BV750">
        <v>1</v>
      </c>
      <c r="BW750" s="17">
        <v>0</v>
      </c>
      <c r="BX750">
        <v>0</v>
      </c>
      <c r="BY750">
        <v>0</v>
      </c>
      <c r="BZ750" s="17">
        <v>0</v>
      </c>
      <c r="CA750">
        <v>1</v>
      </c>
      <c r="CB750">
        <v>1</v>
      </c>
      <c r="CC750">
        <v>0</v>
      </c>
      <c r="CD750">
        <v>0</v>
      </c>
      <c r="CE750">
        <v>0</v>
      </c>
      <c r="CF750">
        <v>0</v>
      </c>
      <c r="CG750">
        <v>0</v>
      </c>
      <c r="CH750">
        <v>1</v>
      </c>
      <c r="CI750">
        <v>0</v>
      </c>
      <c r="CJ750">
        <v>0</v>
      </c>
      <c r="CK750">
        <v>0</v>
      </c>
      <c r="CL750" s="17">
        <v>0</v>
      </c>
      <c r="CM750">
        <v>0.29799999999999999</v>
      </c>
      <c r="CN750">
        <v>1</v>
      </c>
      <c r="CO750">
        <v>1</v>
      </c>
      <c r="CP750">
        <v>0</v>
      </c>
      <c r="CQ750">
        <v>41</v>
      </c>
      <c r="CR750" s="33" t="s">
        <v>85</v>
      </c>
    </row>
    <row r="751" spans="1:96" x14ac:dyDescent="0.25">
      <c r="A751">
        <v>750</v>
      </c>
      <c r="B751">
        <v>47</v>
      </c>
      <c r="C751" s="24" t="s">
        <v>382</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383</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s="17">
        <v>0</v>
      </c>
      <c r="BT751">
        <v>0</v>
      </c>
      <c r="BU751">
        <v>0</v>
      </c>
      <c r="BV751">
        <v>1</v>
      </c>
      <c r="BW751" s="17">
        <v>0</v>
      </c>
      <c r="BX751">
        <v>0</v>
      </c>
      <c r="BY751">
        <v>0</v>
      </c>
      <c r="BZ751" s="17">
        <v>0</v>
      </c>
      <c r="CA751">
        <v>1</v>
      </c>
      <c r="CB751">
        <v>1</v>
      </c>
      <c r="CC751">
        <v>0</v>
      </c>
      <c r="CD751">
        <v>0</v>
      </c>
      <c r="CE751">
        <v>0</v>
      </c>
      <c r="CF751">
        <v>0</v>
      </c>
      <c r="CG751">
        <v>0</v>
      </c>
      <c r="CH751">
        <v>1</v>
      </c>
      <c r="CI751">
        <v>0</v>
      </c>
      <c r="CJ751">
        <v>0</v>
      </c>
      <c r="CK751">
        <v>0</v>
      </c>
      <c r="CL751" s="17">
        <v>0</v>
      </c>
      <c r="CM751">
        <v>0.29799999999999999</v>
      </c>
      <c r="CN751">
        <v>1</v>
      </c>
      <c r="CO751">
        <v>1</v>
      </c>
      <c r="CP751">
        <v>0</v>
      </c>
      <c r="CQ751">
        <v>41</v>
      </c>
      <c r="CR751" s="33" t="s">
        <v>85</v>
      </c>
    </row>
    <row r="752" spans="1:96" x14ac:dyDescent="0.25">
      <c r="A752">
        <v>751</v>
      </c>
      <c r="B752">
        <v>47</v>
      </c>
      <c r="C752" s="24" t="s">
        <v>382</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383</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s="17">
        <v>0</v>
      </c>
      <c r="BT752">
        <v>0</v>
      </c>
      <c r="BU752">
        <v>0</v>
      </c>
      <c r="BV752">
        <v>1</v>
      </c>
      <c r="BW752" s="17">
        <v>0</v>
      </c>
      <c r="BX752">
        <v>0</v>
      </c>
      <c r="BY752">
        <v>0</v>
      </c>
      <c r="BZ752" s="17">
        <v>0</v>
      </c>
      <c r="CA752">
        <v>1</v>
      </c>
      <c r="CB752">
        <v>1</v>
      </c>
      <c r="CC752">
        <v>0</v>
      </c>
      <c r="CD752">
        <v>0</v>
      </c>
      <c r="CE752">
        <v>0</v>
      </c>
      <c r="CF752">
        <v>0</v>
      </c>
      <c r="CG752">
        <v>1</v>
      </c>
      <c r="CH752">
        <v>1</v>
      </c>
      <c r="CI752">
        <v>1</v>
      </c>
      <c r="CJ752">
        <v>0</v>
      </c>
      <c r="CK752">
        <v>1</v>
      </c>
      <c r="CL752" s="17">
        <v>0</v>
      </c>
      <c r="CM752">
        <v>0.29799999999999999</v>
      </c>
      <c r="CN752">
        <v>1</v>
      </c>
      <c r="CO752">
        <v>1</v>
      </c>
      <c r="CP752">
        <v>0</v>
      </c>
      <c r="CQ752">
        <v>41</v>
      </c>
      <c r="CR752" s="33" t="s">
        <v>85</v>
      </c>
    </row>
    <row r="753" spans="1:96" x14ac:dyDescent="0.25">
      <c r="A753">
        <v>752</v>
      </c>
      <c r="B753">
        <v>47</v>
      </c>
      <c r="C753" s="24" t="s">
        <v>382</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383</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s="17">
        <v>0</v>
      </c>
      <c r="BT753">
        <v>0</v>
      </c>
      <c r="BU753">
        <v>0</v>
      </c>
      <c r="BV753">
        <v>1</v>
      </c>
      <c r="BW753" s="17">
        <v>0</v>
      </c>
      <c r="BX753">
        <v>0</v>
      </c>
      <c r="BY753">
        <v>0</v>
      </c>
      <c r="BZ753" s="17">
        <v>0</v>
      </c>
      <c r="CA753">
        <v>1</v>
      </c>
      <c r="CB753">
        <v>1</v>
      </c>
      <c r="CC753">
        <v>0</v>
      </c>
      <c r="CD753">
        <v>0</v>
      </c>
      <c r="CE753">
        <v>0</v>
      </c>
      <c r="CF753">
        <v>0</v>
      </c>
      <c r="CG753">
        <v>1</v>
      </c>
      <c r="CH753">
        <v>1</v>
      </c>
      <c r="CI753">
        <v>1</v>
      </c>
      <c r="CJ753">
        <v>0</v>
      </c>
      <c r="CK753">
        <v>1</v>
      </c>
      <c r="CL753" s="17">
        <v>0</v>
      </c>
      <c r="CM753">
        <v>0.29799999999999999</v>
      </c>
      <c r="CN753">
        <v>1</v>
      </c>
      <c r="CO753">
        <v>1</v>
      </c>
      <c r="CP753">
        <v>0</v>
      </c>
      <c r="CQ753">
        <v>41</v>
      </c>
      <c r="CR753" s="33" t="s">
        <v>85</v>
      </c>
    </row>
    <row r="754" spans="1:96" x14ac:dyDescent="0.25">
      <c r="A754">
        <v>753</v>
      </c>
      <c r="B754">
        <v>47</v>
      </c>
      <c r="C754" s="24" t="s">
        <v>382</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383</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s="17">
        <v>0</v>
      </c>
      <c r="BT754">
        <v>0</v>
      </c>
      <c r="BU754">
        <v>0</v>
      </c>
      <c r="BV754">
        <v>1</v>
      </c>
      <c r="BW754" s="17">
        <v>0</v>
      </c>
      <c r="BX754">
        <v>0</v>
      </c>
      <c r="BY754">
        <v>0</v>
      </c>
      <c r="BZ754" s="17">
        <v>0</v>
      </c>
      <c r="CA754">
        <v>1</v>
      </c>
      <c r="CB754">
        <v>1</v>
      </c>
      <c r="CC754">
        <v>0</v>
      </c>
      <c r="CD754">
        <v>0</v>
      </c>
      <c r="CE754">
        <v>0</v>
      </c>
      <c r="CF754">
        <v>0</v>
      </c>
      <c r="CG754">
        <v>1</v>
      </c>
      <c r="CH754">
        <v>1</v>
      </c>
      <c r="CI754">
        <v>1</v>
      </c>
      <c r="CJ754">
        <v>0</v>
      </c>
      <c r="CK754">
        <v>1</v>
      </c>
      <c r="CL754" s="17">
        <v>0</v>
      </c>
      <c r="CM754">
        <v>0.29799999999999999</v>
      </c>
      <c r="CN754">
        <v>1</v>
      </c>
      <c r="CO754">
        <v>1</v>
      </c>
      <c r="CP754">
        <v>0</v>
      </c>
      <c r="CQ754">
        <v>41</v>
      </c>
      <c r="CR754" s="33" t="s">
        <v>85</v>
      </c>
    </row>
    <row r="755" spans="1:96" x14ac:dyDescent="0.25">
      <c r="A755">
        <v>754</v>
      </c>
      <c r="B755">
        <v>47</v>
      </c>
      <c r="C755" s="24" t="s">
        <v>382</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383</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s="17">
        <v>0</v>
      </c>
      <c r="BT755">
        <v>0</v>
      </c>
      <c r="BU755">
        <v>1</v>
      </c>
      <c r="BV755">
        <v>0</v>
      </c>
      <c r="BW755" s="17">
        <v>0</v>
      </c>
      <c r="BX755">
        <v>0</v>
      </c>
      <c r="BY755">
        <v>0</v>
      </c>
      <c r="BZ755" s="17">
        <v>0</v>
      </c>
      <c r="CA755">
        <v>1</v>
      </c>
      <c r="CB755">
        <v>1</v>
      </c>
      <c r="CC755">
        <v>0</v>
      </c>
      <c r="CD755">
        <v>0</v>
      </c>
      <c r="CE755">
        <v>0</v>
      </c>
      <c r="CF755">
        <v>0</v>
      </c>
      <c r="CG755">
        <v>1</v>
      </c>
      <c r="CH755">
        <v>1</v>
      </c>
      <c r="CI755">
        <v>1</v>
      </c>
      <c r="CJ755">
        <v>0</v>
      </c>
      <c r="CK755">
        <v>1</v>
      </c>
      <c r="CL755" s="17">
        <v>0</v>
      </c>
      <c r="CM755">
        <v>0.29799999999999999</v>
      </c>
      <c r="CN755">
        <v>1</v>
      </c>
      <c r="CO755">
        <v>1</v>
      </c>
      <c r="CP755">
        <v>0</v>
      </c>
      <c r="CQ755">
        <v>41</v>
      </c>
      <c r="CR755" s="33" t="s">
        <v>85</v>
      </c>
    </row>
    <row r="756" spans="1:96" x14ac:dyDescent="0.25">
      <c r="A756">
        <v>755</v>
      </c>
      <c r="B756">
        <v>47</v>
      </c>
      <c r="C756" s="24" t="s">
        <v>382</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383</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s="17">
        <v>0</v>
      </c>
      <c r="BT756">
        <v>0</v>
      </c>
      <c r="BU756">
        <v>1</v>
      </c>
      <c r="BV756">
        <v>0</v>
      </c>
      <c r="BW756" s="17">
        <v>0</v>
      </c>
      <c r="BX756">
        <v>0</v>
      </c>
      <c r="BY756">
        <v>0</v>
      </c>
      <c r="BZ756" s="17">
        <v>0</v>
      </c>
      <c r="CA756">
        <v>1</v>
      </c>
      <c r="CB756">
        <v>1</v>
      </c>
      <c r="CC756">
        <v>0</v>
      </c>
      <c r="CD756">
        <v>0</v>
      </c>
      <c r="CE756">
        <v>0</v>
      </c>
      <c r="CF756">
        <v>0</v>
      </c>
      <c r="CG756">
        <v>1</v>
      </c>
      <c r="CH756">
        <v>1</v>
      </c>
      <c r="CI756">
        <v>1</v>
      </c>
      <c r="CJ756">
        <v>0</v>
      </c>
      <c r="CK756">
        <v>1</v>
      </c>
      <c r="CL756" s="17">
        <v>0</v>
      </c>
      <c r="CM756">
        <v>0.29799999999999999</v>
      </c>
      <c r="CN756">
        <v>1</v>
      </c>
      <c r="CO756">
        <v>1</v>
      </c>
      <c r="CP756">
        <v>0</v>
      </c>
      <c r="CQ756">
        <v>41</v>
      </c>
      <c r="CR756" s="33" t="s">
        <v>85</v>
      </c>
    </row>
    <row r="757" spans="1:96" s="136" customFormat="1" x14ac:dyDescent="0.25">
      <c r="A757" s="136">
        <v>756</v>
      </c>
      <c r="B757" s="136">
        <v>47</v>
      </c>
      <c r="C757" s="137" t="s">
        <v>382</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383</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50">
        <v>0</v>
      </c>
      <c r="BT757" s="136">
        <v>0</v>
      </c>
      <c r="BU757" s="136">
        <v>1</v>
      </c>
      <c r="BV757" s="136">
        <v>0</v>
      </c>
      <c r="BW757" s="150">
        <v>0</v>
      </c>
      <c r="BX757" s="136">
        <v>0</v>
      </c>
      <c r="BY757" s="136">
        <v>0</v>
      </c>
      <c r="BZ757" s="150">
        <v>0</v>
      </c>
      <c r="CA757" s="136">
        <v>1</v>
      </c>
      <c r="CB757" s="136">
        <v>1</v>
      </c>
      <c r="CC757" s="136">
        <v>0</v>
      </c>
      <c r="CD757" s="136">
        <v>0</v>
      </c>
      <c r="CE757" s="136">
        <v>0</v>
      </c>
      <c r="CF757" s="136">
        <v>0</v>
      </c>
      <c r="CG757" s="136">
        <v>1</v>
      </c>
      <c r="CH757">
        <v>1</v>
      </c>
      <c r="CI757" s="136">
        <v>1</v>
      </c>
      <c r="CJ757" s="136">
        <v>0</v>
      </c>
      <c r="CK757" s="136">
        <v>1</v>
      </c>
      <c r="CL757" s="150">
        <v>0</v>
      </c>
      <c r="CM757">
        <v>0.29799999999999999</v>
      </c>
      <c r="CN757">
        <v>1</v>
      </c>
      <c r="CO757">
        <v>1</v>
      </c>
      <c r="CP757">
        <v>0</v>
      </c>
      <c r="CQ757">
        <v>41</v>
      </c>
      <c r="CR757" s="33" t="s">
        <v>85</v>
      </c>
    </row>
    <row r="758" spans="1:96" x14ac:dyDescent="0.25">
      <c r="A758">
        <v>757</v>
      </c>
      <c r="B758">
        <v>48</v>
      </c>
      <c r="C758" s="24" t="s">
        <v>384</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s="17">
        <v>0</v>
      </c>
      <c r="BT758">
        <v>0</v>
      </c>
      <c r="BU758">
        <v>0</v>
      </c>
      <c r="BV758">
        <v>1</v>
      </c>
      <c r="BW758" s="17">
        <v>0</v>
      </c>
      <c r="BX758">
        <v>0</v>
      </c>
      <c r="BY758">
        <v>0</v>
      </c>
      <c r="BZ758" s="17">
        <v>0</v>
      </c>
      <c r="CA758">
        <v>0</v>
      </c>
      <c r="CB758">
        <v>0</v>
      </c>
      <c r="CC758">
        <v>1</v>
      </c>
      <c r="CD758">
        <v>1</v>
      </c>
      <c r="CE758">
        <v>0</v>
      </c>
      <c r="CF758">
        <v>0</v>
      </c>
      <c r="CG758">
        <v>0</v>
      </c>
      <c r="CH758">
        <v>0</v>
      </c>
      <c r="CI758">
        <v>0</v>
      </c>
      <c r="CJ758">
        <v>0</v>
      </c>
      <c r="CK758">
        <v>1</v>
      </c>
      <c r="CL758" s="17">
        <v>0</v>
      </c>
      <c r="CM758">
        <v>2.5000000000000001E-2</v>
      </c>
      <c r="CN758">
        <v>25</v>
      </c>
      <c r="CO758">
        <v>1</v>
      </c>
      <c r="CP758">
        <v>0</v>
      </c>
      <c r="CQ758">
        <v>36</v>
      </c>
      <c r="CR758" s="33" t="s">
        <v>85</v>
      </c>
    </row>
    <row r="759" spans="1:96" x14ac:dyDescent="0.25">
      <c r="A759">
        <v>758</v>
      </c>
      <c r="B759">
        <v>48</v>
      </c>
      <c r="C759" s="24" t="s">
        <v>384</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s="17">
        <v>0</v>
      </c>
      <c r="BT759">
        <v>0</v>
      </c>
      <c r="BU759">
        <v>0</v>
      </c>
      <c r="BV759">
        <v>1</v>
      </c>
      <c r="BW759" s="17">
        <v>0</v>
      </c>
      <c r="BX759">
        <v>0</v>
      </c>
      <c r="BY759">
        <v>0</v>
      </c>
      <c r="BZ759" s="17">
        <v>0</v>
      </c>
      <c r="CA759">
        <v>0</v>
      </c>
      <c r="CB759">
        <v>0</v>
      </c>
      <c r="CC759">
        <v>1</v>
      </c>
      <c r="CD759">
        <v>1</v>
      </c>
      <c r="CE759">
        <v>0</v>
      </c>
      <c r="CF759">
        <v>0</v>
      </c>
      <c r="CG759">
        <v>0</v>
      </c>
      <c r="CH759">
        <v>0</v>
      </c>
      <c r="CI759">
        <v>0</v>
      </c>
      <c r="CJ759">
        <v>0</v>
      </c>
      <c r="CK759">
        <v>1</v>
      </c>
      <c r="CL759" s="17">
        <v>0</v>
      </c>
      <c r="CM759">
        <v>2.5000000000000001E-2</v>
      </c>
      <c r="CN759">
        <v>25</v>
      </c>
      <c r="CO759">
        <v>1</v>
      </c>
      <c r="CP759">
        <v>0</v>
      </c>
      <c r="CQ759">
        <v>36</v>
      </c>
      <c r="CR759" s="33" t="s">
        <v>85</v>
      </c>
    </row>
    <row r="760" spans="1:96" x14ac:dyDescent="0.25">
      <c r="A760">
        <v>759</v>
      </c>
      <c r="B760">
        <v>48</v>
      </c>
      <c r="C760" s="24" t="s">
        <v>384</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s="17">
        <v>0</v>
      </c>
      <c r="BT760">
        <v>0</v>
      </c>
      <c r="BU760">
        <v>0</v>
      </c>
      <c r="BV760">
        <v>1</v>
      </c>
      <c r="BW760" s="17">
        <v>0</v>
      </c>
      <c r="BX760">
        <v>0</v>
      </c>
      <c r="BY760">
        <v>0</v>
      </c>
      <c r="BZ760" s="17">
        <v>0</v>
      </c>
      <c r="CA760">
        <v>0</v>
      </c>
      <c r="CB760">
        <v>0</v>
      </c>
      <c r="CC760">
        <v>1</v>
      </c>
      <c r="CD760">
        <v>1</v>
      </c>
      <c r="CE760">
        <v>0</v>
      </c>
      <c r="CF760">
        <v>0</v>
      </c>
      <c r="CG760">
        <v>0</v>
      </c>
      <c r="CH760">
        <v>0</v>
      </c>
      <c r="CI760">
        <v>0</v>
      </c>
      <c r="CJ760">
        <v>0</v>
      </c>
      <c r="CK760">
        <v>1</v>
      </c>
      <c r="CL760" s="17">
        <v>0</v>
      </c>
      <c r="CM760">
        <v>2.5000000000000001E-2</v>
      </c>
      <c r="CN760">
        <v>25</v>
      </c>
      <c r="CO760">
        <v>1</v>
      </c>
      <c r="CP760">
        <v>0</v>
      </c>
      <c r="CQ760">
        <v>36</v>
      </c>
      <c r="CR760" s="33" t="s">
        <v>85</v>
      </c>
    </row>
    <row r="761" spans="1:96" x14ac:dyDescent="0.25">
      <c r="A761">
        <v>760</v>
      </c>
      <c r="B761">
        <v>48</v>
      </c>
      <c r="C761" s="24" t="s">
        <v>384</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1</v>
      </c>
      <c r="BR761">
        <v>0</v>
      </c>
      <c r="BS761" s="17">
        <v>0</v>
      </c>
      <c r="BT761">
        <v>0</v>
      </c>
      <c r="BU761">
        <v>0</v>
      </c>
      <c r="BV761">
        <v>1</v>
      </c>
      <c r="BW761" s="17">
        <v>0</v>
      </c>
      <c r="BX761">
        <v>0</v>
      </c>
      <c r="BY761">
        <v>0</v>
      </c>
      <c r="BZ761" s="17">
        <v>0</v>
      </c>
      <c r="CA761">
        <v>0</v>
      </c>
      <c r="CB761">
        <v>0</v>
      </c>
      <c r="CC761">
        <v>1</v>
      </c>
      <c r="CD761">
        <v>1</v>
      </c>
      <c r="CE761">
        <v>0</v>
      </c>
      <c r="CF761">
        <v>0</v>
      </c>
      <c r="CG761">
        <v>0</v>
      </c>
      <c r="CH761">
        <v>1</v>
      </c>
      <c r="CI761">
        <v>1</v>
      </c>
      <c r="CJ761">
        <v>0</v>
      </c>
      <c r="CK761">
        <v>1</v>
      </c>
      <c r="CL761" s="17">
        <v>1</v>
      </c>
      <c r="CM761">
        <v>2.5000000000000001E-2</v>
      </c>
      <c r="CN761">
        <v>25</v>
      </c>
      <c r="CO761">
        <v>1</v>
      </c>
      <c r="CP761">
        <v>0</v>
      </c>
      <c r="CQ761">
        <v>36</v>
      </c>
      <c r="CR761" s="33" t="s">
        <v>85</v>
      </c>
    </row>
    <row r="762" spans="1:96" x14ac:dyDescent="0.25">
      <c r="A762">
        <v>761</v>
      </c>
      <c r="B762">
        <v>48</v>
      </c>
      <c r="C762" s="24" t="s">
        <v>384</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1</v>
      </c>
      <c r="BR762">
        <v>0</v>
      </c>
      <c r="BS762" s="17">
        <v>0</v>
      </c>
      <c r="BT762">
        <v>0</v>
      </c>
      <c r="BU762">
        <v>0</v>
      </c>
      <c r="BV762">
        <v>1</v>
      </c>
      <c r="BW762" s="17">
        <v>0</v>
      </c>
      <c r="BX762">
        <v>0</v>
      </c>
      <c r="BY762">
        <v>0</v>
      </c>
      <c r="BZ762" s="17">
        <v>0</v>
      </c>
      <c r="CA762">
        <v>0</v>
      </c>
      <c r="CB762">
        <v>0</v>
      </c>
      <c r="CC762">
        <v>1</v>
      </c>
      <c r="CD762">
        <v>1</v>
      </c>
      <c r="CE762">
        <v>0</v>
      </c>
      <c r="CF762">
        <v>0</v>
      </c>
      <c r="CG762">
        <v>0</v>
      </c>
      <c r="CH762">
        <v>0</v>
      </c>
      <c r="CI762">
        <v>1</v>
      </c>
      <c r="CJ762">
        <v>0</v>
      </c>
      <c r="CK762">
        <v>1</v>
      </c>
      <c r="CL762" s="17">
        <v>1</v>
      </c>
      <c r="CM762">
        <v>2.5000000000000001E-2</v>
      </c>
      <c r="CN762">
        <v>25</v>
      </c>
      <c r="CO762">
        <v>1</v>
      </c>
      <c r="CP762">
        <v>0</v>
      </c>
      <c r="CQ762">
        <v>36</v>
      </c>
      <c r="CR762" s="33" t="s">
        <v>85</v>
      </c>
    </row>
    <row r="763" spans="1:96" x14ac:dyDescent="0.25">
      <c r="A763">
        <v>762</v>
      </c>
      <c r="B763">
        <v>48</v>
      </c>
      <c r="C763" s="24" t="s">
        <v>384</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s="17">
        <v>1</v>
      </c>
      <c r="BT763">
        <v>0</v>
      </c>
      <c r="BU763">
        <v>1</v>
      </c>
      <c r="BV763">
        <v>0</v>
      </c>
      <c r="BW763" s="17">
        <v>0</v>
      </c>
      <c r="BX763">
        <v>1</v>
      </c>
      <c r="BY763">
        <v>0</v>
      </c>
      <c r="BZ763" s="17">
        <v>0</v>
      </c>
      <c r="CA763">
        <v>0</v>
      </c>
      <c r="CB763">
        <v>0</v>
      </c>
      <c r="CC763">
        <v>1</v>
      </c>
      <c r="CD763">
        <v>1</v>
      </c>
      <c r="CE763">
        <v>0</v>
      </c>
      <c r="CF763">
        <v>0</v>
      </c>
      <c r="CG763">
        <v>0</v>
      </c>
      <c r="CH763">
        <v>1</v>
      </c>
      <c r="CI763">
        <v>0</v>
      </c>
      <c r="CJ763">
        <v>0</v>
      </c>
      <c r="CK763">
        <v>1</v>
      </c>
      <c r="CL763" s="17">
        <v>0</v>
      </c>
      <c r="CM763">
        <v>2.5000000000000001E-2</v>
      </c>
      <c r="CN763">
        <v>25</v>
      </c>
      <c r="CO763">
        <v>1</v>
      </c>
      <c r="CP763">
        <v>0</v>
      </c>
      <c r="CQ763">
        <v>36</v>
      </c>
      <c r="CR763" s="33" t="s">
        <v>85</v>
      </c>
    </row>
    <row r="764" spans="1:96" x14ac:dyDescent="0.25">
      <c r="A764">
        <v>763</v>
      </c>
      <c r="B764">
        <v>48</v>
      </c>
      <c r="C764" s="24" t="s">
        <v>384</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s="17">
        <v>1</v>
      </c>
      <c r="BT764">
        <v>0</v>
      </c>
      <c r="BU764">
        <v>1</v>
      </c>
      <c r="BV764">
        <v>0</v>
      </c>
      <c r="BW764" s="17">
        <v>0</v>
      </c>
      <c r="BX764">
        <v>1</v>
      </c>
      <c r="BY764">
        <v>0</v>
      </c>
      <c r="BZ764" s="17">
        <v>0</v>
      </c>
      <c r="CA764">
        <v>0</v>
      </c>
      <c r="CB764">
        <v>0</v>
      </c>
      <c r="CC764">
        <v>1</v>
      </c>
      <c r="CD764">
        <v>1</v>
      </c>
      <c r="CE764">
        <v>0</v>
      </c>
      <c r="CF764">
        <v>0</v>
      </c>
      <c r="CG764">
        <v>0</v>
      </c>
      <c r="CH764">
        <v>0</v>
      </c>
      <c r="CI764">
        <v>0</v>
      </c>
      <c r="CJ764">
        <v>0</v>
      </c>
      <c r="CK764">
        <v>1</v>
      </c>
      <c r="CL764" s="17">
        <v>0</v>
      </c>
      <c r="CM764">
        <v>2.5000000000000001E-2</v>
      </c>
      <c r="CN764">
        <v>25</v>
      </c>
      <c r="CO764">
        <v>1</v>
      </c>
      <c r="CP764">
        <v>0</v>
      </c>
      <c r="CQ764">
        <v>36</v>
      </c>
      <c r="CR764" s="33" t="s">
        <v>85</v>
      </c>
    </row>
    <row r="765" spans="1:96" x14ac:dyDescent="0.25">
      <c r="A765">
        <v>764</v>
      </c>
      <c r="B765">
        <v>48</v>
      </c>
      <c r="C765" s="24" t="s">
        <v>384</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s="17">
        <v>1</v>
      </c>
      <c r="BT765">
        <v>0</v>
      </c>
      <c r="BU765">
        <v>1</v>
      </c>
      <c r="BV765">
        <v>0</v>
      </c>
      <c r="BW765" s="17">
        <v>0</v>
      </c>
      <c r="BX765">
        <v>1</v>
      </c>
      <c r="BY765">
        <v>0</v>
      </c>
      <c r="BZ765" s="17">
        <v>0</v>
      </c>
      <c r="CA765">
        <v>0</v>
      </c>
      <c r="CB765">
        <v>0</v>
      </c>
      <c r="CC765">
        <v>1</v>
      </c>
      <c r="CD765">
        <v>1</v>
      </c>
      <c r="CE765">
        <v>0</v>
      </c>
      <c r="CF765">
        <v>0</v>
      </c>
      <c r="CG765">
        <v>0</v>
      </c>
      <c r="CH765">
        <v>0</v>
      </c>
      <c r="CI765">
        <v>0</v>
      </c>
      <c r="CJ765">
        <v>0</v>
      </c>
      <c r="CK765">
        <v>1</v>
      </c>
      <c r="CL765" s="17">
        <v>0</v>
      </c>
      <c r="CM765">
        <v>2.5000000000000001E-2</v>
      </c>
      <c r="CN765">
        <v>25</v>
      </c>
      <c r="CO765">
        <v>1</v>
      </c>
      <c r="CP765">
        <v>0</v>
      </c>
      <c r="CQ765">
        <v>36</v>
      </c>
      <c r="CR765" s="33" t="s">
        <v>85</v>
      </c>
    </row>
    <row r="766" spans="1:96" x14ac:dyDescent="0.25">
      <c r="A766">
        <v>765</v>
      </c>
      <c r="B766">
        <v>48</v>
      </c>
      <c r="C766" s="24" t="s">
        <v>384</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s="17">
        <v>0</v>
      </c>
      <c r="BT766">
        <v>0</v>
      </c>
      <c r="BU766">
        <v>0</v>
      </c>
      <c r="BV766">
        <v>1</v>
      </c>
      <c r="BW766" s="17">
        <v>0</v>
      </c>
      <c r="BX766">
        <v>0</v>
      </c>
      <c r="BY766">
        <v>0</v>
      </c>
      <c r="BZ766" s="17">
        <v>0</v>
      </c>
      <c r="CA766">
        <v>0</v>
      </c>
      <c r="CB766">
        <v>0</v>
      </c>
      <c r="CC766">
        <v>1</v>
      </c>
      <c r="CD766">
        <v>1</v>
      </c>
      <c r="CE766">
        <v>0</v>
      </c>
      <c r="CF766">
        <v>0</v>
      </c>
      <c r="CG766">
        <v>1</v>
      </c>
      <c r="CH766">
        <v>0</v>
      </c>
      <c r="CI766">
        <v>0</v>
      </c>
      <c r="CJ766">
        <v>0</v>
      </c>
      <c r="CK766">
        <v>1</v>
      </c>
      <c r="CL766" s="17">
        <v>0</v>
      </c>
      <c r="CM766">
        <v>2.5000000000000001E-2</v>
      </c>
      <c r="CN766">
        <v>25</v>
      </c>
      <c r="CO766">
        <v>1</v>
      </c>
      <c r="CP766">
        <v>0</v>
      </c>
      <c r="CQ766">
        <v>36</v>
      </c>
      <c r="CR766" s="33" t="s">
        <v>85</v>
      </c>
    </row>
    <row r="767" spans="1:96" s="136" customFormat="1" x14ac:dyDescent="0.25">
      <c r="A767" s="136">
        <v>766</v>
      </c>
      <c r="B767" s="136">
        <v>48</v>
      </c>
      <c r="C767" s="137" t="s">
        <v>384</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1</v>
      </c>
      <c r="BP767" s="136">
        <v>0</v>
      </c>
      <c r="BQ767" s="136">
        <v>0</v>
      </c>
      <c r="BR767" s="136">
        <v>0</v>
      </c>
      <c r="BS767" s="150">
        <v>0</v>
      </c>
      <c r="BT767" s="136">
        <v>0</v>
      </c>
      <c r="BU767" s="136">
        <v>0</v>
      </c>
      <c r="BV767" s="136">
        <v>1</v>
      </c>
      <c r="BW767" s="150">
        <v>0</v>
      </c>
      <c r="BX767" s="136">
        <v>0</v>
      </c>
      <c r="BY767" s="136">
        <v>0</v>
      </c>
      <c r="BZ767" s="150">
        <v>0</v>
      </c>
      <c r="CA767" s="136">
        <v>0</v>
      </c>
      <c r="CB767" s="136">
        <v>0</v>
      </c>
      <c r="CC767" s="136">
        <v>1</v>
      </c>
      <c r="CD767" s="136">
        <v>1</v>
      </c>
      <c r="CE767" s="136">
        <v>0</v>
      </c>
      <c r="CF767" s="136">
        <v>0</v>
      </c>
      <c r="CG767" s="136">
        <v>1</v>
      </c>
      <c r="CH767" s="136">
        <v>0</v>
      </c>
      <c r="CI767" s="136">
        <v>0</v>
      </c>
      <c r="CJ767" s="136">
        <v>0</v>
      </c>
      <c r="CK767" s="136">
        <v>1</v>
      </c>
      <c r="CL767" s="150">
        <v>0</v>
      </c>
      <c r="CM767">
        <v>2.5000000000000001E-2</v>
      </c>
      <c r="CN767">
        <v>25</v>
      </c>
      <c r="CO767">
        <v>1</v>
      </c>
      <c r="CP767">
        <v>0</v>
      </c>
      <c r="CQ767">
        <v>36</v>
      </c>
      <c r="CR767" s="33" t="s">
        <v>85</v>
      </c>
    </row>
    <row r="768" spans="1:96" x14ac:dyDescent="0.25">
      <c r="A768">
        <v>767</v>
      </c>
      <c r="B768">
        <v>49</v>
      </c>
      <c r="C768" s="24" t="s">
        <v>385</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386</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s="17">
        <v>0</v>
      </c>
      <c r="BT768">
        <v>0</v>
      </c>
      <c r="BU768">
        <v>1</v>
      </c>
      <c r="BV768">
        <v>0</v>
      </c>
      <c r="BW768" s="17">
        <v>0</v>
      </c>
      <c r="BX768">
        <v>0</v>
      </c>
      <c r="BY768">
        <v>0</v>
      </c>
      <c r="BZ768" s="17">
        <v>1</v>
      </c>
      <c r="CA768">
        <v>1</v>
      </c>
      <c r="CB768">
        <v>1</v>
      </c>
      <c r="CC768">
        <v>1</v>
      </c>
      <c r="CD768">
        <v>1</v>
      </c>
      <c r="CE768">
        <v>1</v>
      </c>
      <c r="CF768">
        <v>0</v>
      </c>
      <c r="CG768">
        <v>0</v>
      </c>
      <c r="CH768">
        <v>0</v>
      </c>
      <c r="CI768">
        <v>0</v>
      </c>
      <c r="CJ768">
        <v>0</v>
      </c>
      <c r="CK768">
        <v>0</v>
      </c>
      <c r="CL768" s="17">
        <v>1</v>
      </c>
      <c r="CM768">
        <v>0.63</v>
      </c>
      <c r="CN768">
        <v>161</v>
      </c>
      <c r="CO768">
        <v>1</v>
      </c>
      <c r="CP768">
        <v>0</v>
      </c>
      <c r="CQ768">
        <v>29</v>
      </c>
      <c r="CR768" s="33" t="s">
        <v>85</v>
      </c>
    </row>
    <row r="769" spans="1:96" x14ac:dyDescent="0.25">
      <c r="A769">
        <v>768</v>
      </c>
      <c r="B769">
        <v>49</v>
      </c>
      <c r="C769" s="24" t="s">
        <v>385</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386</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s="17">
        <v>0</v>
      </c>
      <c r="BT769">
        <v>0</v>
      </c>
      <c r="BU769">
        <v>1</v>
      </c>
      <c r="BV769">
        <v>0</v>
      </c>
      <c r="BW769" s="17">
        <v>0</v>
      </c>
      <c r="BX769">
        <v>0</v>
      </c>
      <c r="BY769">
        <v>0</v>
      </c>
      <c r="BZ769" s="17">
        <v>1</v>
      </c>
      <c r="CA769">
        <v>1</v>
      </c>
      <c r="CB769">
        <v>1</v>
      </c>
      <c r="CC769">
        <v>1</v>
      </c>
      <c r="CD769">
        <v>1</v>
      </c>
      <c r="CE769">
        <v>1</v>
      </c>
      <c r="CF769">
        <v>0</v>
      </c>
      <c r="CG769">
        <v>0</v>
      </c>
      <c r="CH769">
        <v>0</v>
      </c>
      <c r="CI769">
        <v>0</v>
      </c>
      <c r="CJ769">
        <v>0</v>
      </c>
      <c r="CK769">
        <v>0</v>
      </c>
      <c r="CL769" s="17">
        <v>1</v>
      </c>
      <c r="CM769">
        <v>0.63</v>
      </c>
      <c r="CN769">
        <v>161</v>
      </c>
      <c r="CO769">
        <v>1</v>
      </c>
      <c r="CP769">
        <v>0</v>
      </c>
      <c r="CQ769">
        <v>29</v>
      </c>
      <c r="CR769" s="33" t="s">
        <v>85</v>
      </c>
    </row>
    <row r="770" spans="1:96" x14ac:dyDescent="0.25">
      <c r="A770">
        <v>769</v>
      </c>
      <c r="B770">
        <v>49</v>
      </c>
      <c r="C770" s="24" t="s">
        <v>385</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386</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s="17">
        <v>1</v>
      </c>
      <c r="BT770">
        <v>0</v>
      </c>
      <c r="BU770">
        <v>1</v>
      </c>
      <c r="BV770">
        <v>0</v>
      </c>
      <c r="BW770" s="17">
        <v>0</v>
      </c>
      <c r="BX770">
        <v>0</v>
      </c>
      <c r="BY770">
        <v>0</v>
      </c>
      <c r="BZ770" s="17">
        <v>1</v>
      </c>
      <c r="CA770">
        <v>1</v>
      </c>
      <c r="CB770">
        <v>1</v>
      </c>
      <c r="CC770">
        <v>1</v>
      </c>
      <c r="CD770">
        <v>1</v>
      </c>
      <c r="CE770">
        <v>1</v>
      </c>
      <c r="CF770">
        <v>0</v>
      </c>
      <c r="CG770">
        <v>0</v>
      </c>
      <c r="CH770">
        <v>0</v>
      </c>
      <c r="CI770">
        <v>0</v>
      </c>
      <c r="CJ770">
        <v>0</v>
      </c>
      <c r="CK770">
        <v>0</v>
      </c>
      <c r="CL770" s="17">
        <v>1</v>
      </c>
      <c r="CM770">
        <v>0.63</v>
      </c>
      <c r="CN770">
        <v>161</v>
      </c>
      <c r="CO770">
        <v>1</v>
      </c>
      <c r="CP770">
        <v>0</v>
      </c>
      <c r="CQ770">
        <v>29</v>
      </c>
      <c r="CR770" s="33" t="s">
        <v>85</v>
      </c>
    </row>
    <row r="771" spans="1:96" s="136" customFormat="1" x14ac:dyDescent="0.25">
      <c r="A771" s="136">
        <v>770</v>
      </c>
      <c r="B771" s="136">
        <v>49</v>
      </c>
      <c r="C771" s="137" t="s">
        <v>385</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386</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50">
        <v>1</v>
      </c>
      <c r="BT771" s="136">
        <v>0</v>
      </c>
      <c r="BU771" s="136">
        <v>1</v>
      </c>
      <c r="BV771" s="136">
        <v>0</v>
      </c>
      <c r="BW771" s="150">
        <v>0</v>
      </c>
      <c r="BX771" s="136">
        <v>0</v>
      </c>
      <c r="BY771" s="136">
        <v>0</v>
      </c>
      <c r="BZ771" s="150">
        <v>1</v>
      </c>
      <c r="CA771" s="136">
        <v>1</v>
      </c>
      <c r="CB771" s="136">
        <v>1</v>
      </c>
      <c r="CC771" s="136">
        <v>1</v>
      </c>
      <c r="CD771" s="136">
        <v>1</v>
      </c>
      <c r="CE771" s="136">
        <v>1</v>
      </c>
      <c r="CF771" s="136">
        <v>0</v>
      </c>
      <c r="CG771" s="136">
        <v>0</v>
      </c>
      <c r="CH771">
        <v>0</v>
      </c>
      <c r="CI771" s="136">
        <v>0</v>
      </c>
      <c r="CJ771" s="136">
        <v>0</v>
      </c>
      <c r="CK771" s="136">
        <v>0</v>
      </c>
      <c r="CL771" s="150">
        <v>1</v>
      </c>
      <c r="CM771">
        <v>0.63</v>
      </c>
      <c r="CN771">
        <v>161</v>
      </c>
      <c r="CO771">
        <v>1</v>
      </c>
      <c r="CP771">
        <v>0</v>
      </c>
      <c r="CQ771">
        <v>29</v>
      </c>
      <c r="CR771" s="33" t="s">
        <v>85</v>
      </c>
    </row>
    <row r="772" spans="1:96" x14ac:dyDescent="0.25">
      <c r="A772">
        <v>771</v>
      </c>
      <c r="B772">
        <v>50</v>
      </c>
      <c r="C772" s="24" t="s">
        <v>387</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s="17">
        <v>0</v>
      </c>
      <c r="BT772">
        <v>0</v>
      </c>
      <c r="BU772">
        <v>0</v>
      </c>
      <c r="BV772">
        <v>0</v>
      </c>
      <c r="BW772" s="17">
        <v>1</v>
      </c>
      <c r="BX772">
        <v>0</v>
      </c>
      <c r="BY772">
        <v>0</v>
      </c>
      <c r="BZ772" s="17">
        <v>0</v>
      </c>
      <c r="CA772">
        <v>0</v>
      </c>
      <c r="CB772">
        <v>0</v>
      </c>
      <c r="CC772">
        <v>1</v>
      </c>
      <c r="CD772">
        <v>1</v>
      </c>
      <c r="CE772">
        <v>0</v>
      </c>
      <c r="CF772">
        <v>0</v>
      </c>
      <c r="CG772">
        <v>0</v>
      </c>
      <c r="CH772">
        <v>0</v>
      </c>
      <c r="CI772">
        <v>0</v>
      </c>
      <c r="CJ772">
        <v>0</v>
      </c>
      <c r="CK772">
        <v>0</v>
      </c>
      <c r="CL772" s="17">
        <v>0</v>
      </c>
      <c r="CM772">
        <v>0.29799999999999999</v>
      </c>
      <c r="CN772">
        <v>7</v>
      </c>
      <c r="CO772">
        <v>0</v>
      </c>
      <c r="CP772">
        <v>1</v>
      </c>
      <c r="CQ772">
        <v>38</v>
      </c>
      <c r="CR772" s="33" t="s">
        <v>85</v>
      </c>
    </row>
    <row r="773" spans="1:96" x14ac:dyDescent="0.25">
      <c r="A773">
        <v>772</v>
      </c>
      <c r="B773">
        <v>50</v>
      </c>
      <c r="C773" s="24" t="s">
        <v>387</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s="17">
        <v>0</v>
      </c>
      <c r="BT773">
        <v>0</v>
      </c>
      <c r="BU773">
        <v>0</v>
      </c>
      <c r="BV773">
        <v>0</v>
      </c>
      <c r="BW773" s="17">
        <v>1</v>
      </c>
      <c r="BX773">
        <v>0</v>
      </c>
      <c r="BY773">
        <v>0</v>
      </c>
      <c r="BZ773" s="17">
        <v>0</v>
      </c>
      <c r="CA773">
        <v>0</v>
      </c>
      <c r="CB773">
        <v>0</v>
      </c>
      <c r="CC773">
        <v>1</v>
      </c>
      <c r="CD773">
        <v>1</v>
      </c>
      <c r="CE773">
        <v>0</v>
      </c>
      <c r="CF773">
        <v>0</v>
      </c>
      <c r="CG773">
        <v>0</v>
      </c>
      <c r="CH773">
        <v>0</v>
      </c>
      <c r="CI773">
        <v>0</v>
      </c>
      <c r="CJ773">
        <v>0</v>
      </c>
      <c r="CK773">
        <v>0</v>
      </c>
      <c r="CL773" s="17">
        <v>0</v>
      </c>
      <c r="CM773">
        <v>0.29799999999999999</v>
      </c>
      <c r="CN773">
        <v>7</v>
      </c>
      <c r="CO773">
        <v>0</v>
      </c>
      <c r="CP773">
        <v>1</v>
      </c>
      <c r="CQ773">
        <v>38</v>
      </c>
      <c r="CR773" s="33" t="s">
        <v>85</v>
      </c>
    </row>
    <row r="774" spans="1:96" x14ac:dyDescent="0.25">
      <c r="A774">
        <v>773</v>
      </c>
      <c r="B774">
        <v>50</v>
      </c>
      <c r="C774" s="24" t="s">
        <v>387</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s="17">
        <v>0</v>
      </c>
      <c r="BT774">
        <v>0</v>
      </c>
      <c r="BU774">
        <v>0</v>
      </c>
      <c r="BV774">
        <v>0</v>
      </c>
      <c r="BW774" s="17">
        <v>1</v>
      </c>
      <c r="BX774">
        <v>0</v>
      </c>
      <c r="BY774">
        <v>0</v>
      </c>
      <c r="BZ774" s="17">
        <v>0</v>
      </c>
      <c r="CA774">
        <v>0</v>
      </c>
      <c r="CB774">
        <v>0</v>
      </c>
      <c r="CC774">
        <v>1</v>
      </c>
      <c r="CD774">
        <v>1</v>
      </c>
      <c r="CE774">
        <v>0</v>
      </c>
      <c r="CF774">
        <v>0</v>
      </c>
      <c r="CG774">
        <v>0</v>
      </c>
      <c r="CH774">
        <v>0</v>
      </c>
      <c r="CI774">
        <v>0</v>
      </c>
      <c r="CJ774">
        <v>0</v>
      </c>
      <c r="CK774">
        <v>0</v>
      </c>
      <c r="CL774" s="17">
        <v>0</v>
      </c>
      <c r="CM774">
        <v>0.29799999999999999</v>
      </c>
      <c r="CN774">
        <v>7</v>
      </c>
      <c r="CO774">
        <v>0</v>
      </c>
      <c r="CP774">
        <v>1</v>
      </c>
      <c r="CQ774">
        <v>38</v>
      </c>
      <c r="CR774" s="33" t="s">
        <v>85</v>
      </c>
    </row>
    <row r="775" spans="1:96" x14ac:dyDescent="0.25">
      <c r="A775">
        <v>774</v>
      </c>
      <c r="B775">
        <v>50</v>
      </c>
      <c r="C775" s="24" t="s">
        <v>387</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s="17">
        <v>0</v>
      </c>
      <c r="BT775">
        <v>0</v>
      </c>
      <c r="BU775">
        <v>0</v>
      </c>
      <c r="BV775">
        <v>0</v>
      </c>
      <c r="BW775" s="17">
        <v>1</v>
      </c>
      <c r="BX775">
        <v>0</v>
      </c>
      <c r="BY775">
        <v>0</v>
      </c>
      <c r="BZ775" s="17">
        <v>0</v>
      </c>
      <c r="CA775">
        <v>0</v>
      </c>
      <c r="CB775">
        <v>0</v>
      </c>
      <c r="CC775">
        <v>1</v>
      </c>
      <c r="CD775">
        <v>1</v>
      </c>
      <c r="CE775">
        <v>0</v>
      </c>
      <c r="CF775">
        <v>0</v>
      </c>
      <c r="CG775">
        <v>0</v>
      </c>
      <c r="CH775">
        <v>0</v>
      </c>
      <c r="CI775">
        <v>0</v>
      </c>
      <c r="CJ775">
        <v>0</v>
      </c>
      <c r="CK775">
        <v>0</v>
      </c>
      <c r="CL775" s="17">
        <v>0</v>
      </c>
      <c r="CM775">
        <v>0.29799999999999999</v>
      </c>
      <c r="CN775">
        <v>7</v>
      </c>
      <c r="CO775">
        <v>0</v>
      </c>
      <c r="CP775">
        <v>1</v>
      </c>
      <c r="CQ775">
        <v>38</v>
      </c>
      <c r="CR775" s="33" t="s">
        <v>85</v>
      </c>
    </row>
    <row r="776" spans="1:96" x14ac:dyDescent="0.25">
      <c r="A776">
        <v>775</v>
      </c>
      <c r="B776">
        <v>50</v>
      </c>
      <c r="C776" s="24" t="s">
        <v>387</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s="17">
        <v>0</v>
      </c>
      <c r="BT776">
        <v>0</v>
      </c>
      <c r="BU776">
        <v>0</v>
      </c>
      <c r="BV776">
        <v>0</v>
      </c>
      <c r="BW776" s="17">
        <v>1</v>
      </c>
      <c r="BX776">
        <v>0</v>
      </c>
      <c r="BY776">
        <v>0</v>
      </c>
      <c r="BZ776" s="17">
        <v>0</v>
      </c>
      <c r="CA776">
        <v>0</v>
      </c>
      <c r="CB776">
        <v>0</v>
      </c>
      <c r="CC776">
        <v>1</v>
      </c>
      <c r="CD776">
        <v>1</v>
      </c>
      <c r="CE776">
        <v>0</v>
      </c>
      <c r="CF776">
        <v>0</v>
      </c>
      <c r="CG776">
        <v>0</v>
      </c>
      <c r="CH776">
        <v>0</v>
      </c>
      <c r="CI776">
        <v>0</v>
      </c>
      <c r="CJ776">
        <v>0</v>
      </c>
      <c r="CK776">
        <v>0</v>
      </c>
      <c r="CL776" s="17">
        <v>0</v>
      </c>
      <c r="CM776">
        <v>0.29799999999999999</v>
      </c>
      <c r="CN776">
        <v>7</v>
      </c>
      <c r="CO776">
        <v>0</v>
      </c>
      <c r="CP776">
        <v>1</v>
      </c>
      <c r="CQ776">
        <v>38</v>
      </c>
      <c r="CR776" s="33" t="s">
        <v>85</v>
      </c>
    </row>
    <row r="777" spans="1:96" s="136" customFormat="1" x14ac:dyDescent="0.25">
      <c r="A777" s="136">
        <v>776</v>
      </c>
      <c r="B777" s="136">
        <v>50</v>
      </c>
      <c r="C777" s="137" t="s">
        <v>387</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50">
        <v>0</v>
      </c>
      <c r="BT777" s="136">
        <v>0</v>
      </c>
      <c r="BU777" s="136">
        <v>0</v>
      </c>
      <c r="BV777" s="136">
        <v>0</v>
      </c>
      <c r="BW777" s="150">
        <v>1</v>
      </c>
      <c r="BX777" s="136">
        <v>0</v>
      </c>
      <c r="BY777" s="136">
        <v>0</v>
      </c>
      <c r="BZ777" s="150">
        <v>0</v>
      </c>
      <c r="CA777" s="136">
        <v>0</v>
      </c>
      <c r="CB777" s="136">
        <v>0</v>
      </c>
      <c r="CC777" s="136">
        <v>1</v>
      </c>
      <c r="CD777" s="136">
        <v>1</v>
      </c>
      <c r="CE777" s="136">
        <v>0</v>
      </c>
      <c r="CF777" s="136">
        <v>0</v>
      </c>
      <c r="CG777" s="136">
        <v>0</v>
      </c>
      <c r="CH777">
        <v>0</v>
      </c>
      <c r="CI777" s="136">
        <v>0</v>
      </c>
      <c r="CJ777" s="136">
        <v>0</v>
      </c>
      <c r="CK777" s="136">
        <v>0</v>
      </c>
      <c r="CL777" s="150">
        <v>0</v>
      </c>
      <c r="CM777">
        <v>0.29799999999999999</v>
      </c>
      <c r="CN777">
        <v>7</v>
      </c>
      <c r="CO777">
        <v>0</v>
      </c>
      <c r="CP777">
        <v>1</v>
      </c>
      <c r="CQ777">
        <v>38</v>
      </c>
      <c r="CR777" s="33" t="s">
        <v>85</v>
      </c>
    </row>
    <row r="778" spans="1:96" s="120" customFormat="1" x14ac:dyDescent="0.25">
      <c r="A778" s="120">
        <v>777</v>
      </c>
      <c r="B778" s="120">
        <v>51</v>
      </c>
      <c r="C778" s="121" t="s">
        <v>388</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34">
        <v>0</v>
      </c>
      <c r="BT778" s="120">
        <v>0</v>
      </c>
      <c r="BU778" s="120">
        <v>0</v>
      </c>
      <c r="BV778" s="120">
        <v>0</v>
      </c>
      <c r="BW778" s="134">
        <v>1</v>
      </c>
      <c r="BX778" s="120">
        <v>0</v>
      </c>
      <c r="BY778" s="120">
        <v>0</v>
      </c>
      <c r="BZ778" s="134">
        <v>0</v>
      </c>
      <c r="CA778" s="120">
        <v>0</v>
      </c>
      <c r="CB778" s="120">
        <v>0</v>
      </c>
      <c r="CC778" s="120">
        <v>1</v>
      </c>
      <c r="CD778" s="120">
        <v>1</v>
      </c>
      <c r="CE778" s="120">
        <v>0</v>
      </c>
      <c r="CF778" s="120">
        <v>0</v>
      </c>
      <c r="CG778" s="120">
        <v>0</v>
      </c>
      <c r="CH778" s="120">
        <v>0</v>
      </c>
      <c r="CI778" s="120">
        <v>0</v>
      </c>
      <c r="CJ778" s="120">
        <v>0</v>
      </c>
      <c r="CK778" s="120">
        <v>0</v>
      </c>
      <c r="CL778" s="134">
        <v>0</v>
      </c>
      <c r="CM778">
        <v>0.20599999999999999</v>
      </c>
      <c r="CN778">
        <v>0</v>
      </c>
      <c r="CO778">
        <v>1</v>
      </c>
      <c r="CP778">
        <v>0</v>
      </c>
      <c r="CQ778">
        <v>34</v>
      </c>
      <c r="CR778" s="33" t="s">
        <v>85</v>
      </c>
    </row>
    <row r="779" spans="1:96" x14ac:dyDescent="0.25">
      <c r="A779">
        <v>778</v>
      </c>
      <c r="B779">
        <v>52</v>
      </c>
      <c r="C779" s="24" t="s">
        <v>389</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225</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s="17">
        <v>0</v>
      </c>
      <c r="BT779">
        <v>0</v>
      </c>
      <c r="BU779">
        <v>0</v>
      </c>
      <c r="BV779">
        <v>1</v>
      </c>
      <c r="BW779" s="17">
        <v>0</v>
      </c>
      <c r="BX779">
        <v>0</v>
      </c>
      <c r="BY779">
        <v>0</v>
      </c>
      <c r="BZ779" s="17">
        <v>0</v>
      </c>
      <c r="CA779">
        <v>0</v>
      </c>
      <c r="CB779">
        <v>0</v>
      </c>
      <c r="CC779">
        <v>0</v>
      </c>
      <c r="CD779">
        <v>0</v>
      </c>
      <c r="CE779">
        <v>0</v>
      </c>
      <c r="CF779">
        <v>0</v>
      </c>
      <c r="CG779">
        <v>0</v>
      </c>
      <c r="CH779">
        <v>0</v>
      </c>
      <c r="CI779">
        <v>0</v>
      </c>
      <c r="CJ779">
        <v>0</v>
      </c>
      <c r="CK779">
        <v>0</v>
      </c>
      <c r="CL779" s="17">
        <v>1</v>
      </c>
      <c r="CM779">
        <v>6.9000000000000006E-2</v>
      </c>
      <c r="CN779">
        <v>47</v>
      </c>
      <c r="CO779">
        <v>1</v>
      </c>
      <c r="CP779">
        <v>0</v>
      </c>
      <c r="CQ779">
        <v>31</v>
      </c>
      <c r="CR779" s="33" t="s">
        <v>85</v>
      </c>
    </row>
    <row r="780" spans="1:96" x14ac:dyDescent="0.25">
      <c r="A780">
        <v>779</v>
      </c>
      <c r="B780">
        <v>52</v>
      </c>
      <c r="C780" s="24" t="s">
        <v>389</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225</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1</v>
      </c>
      <c r="BQ780">
        <v>0</v>
      </c>
      <c r="BR780">
        <v>0</v>
      </c>
      <c r="BS780" s="17">
        <v>0</v>
      </c>
      <c r="BT780">
        <v>0</v>
      </c>
      <c r="BU780">
        <v>1</v>
      </c>
      <c r="BV780">
        <v>0</v>
      </c>
      <c r="BW780" s="17">
        <v>0</v>
      </c>
      <c r="BX780">
        <v>0</v>
      </c>
      <c r="BY780">
        <v>0</v>
      </c>
      <c r="BZ780" s="17">
        <v>0</v>
      </c>
      <c r="CA780">
        <v>0</v>
      </c>
      <c r="CB780">
        <v>0</v>
      </c>
      <c r="CC780">
        <v>0</v>
      </c>
      <c r="CD780">
        <v>0</v>
      </c>
      <c r="CE780">
        <v>0</v>
      </c>
      <c r="CF780">
        <v>0</v>
      </c>
      <c r="CG780">
        <v>0</v>
      </c>
      <c r="CH780">
        <v>0</v>
      </c>
      <c r="CI780">
        <v>0</v>
      </c>
      <c r="CJ780">
        <v>0</v>
      </c>
      <c r="CK780">
        <v>0</v>
      </c>
      <c r="CL780" s="17">
        <v>1</v>
      </c>
      <c r="CM780">
        <v>6.9000000000000006E-2</v>
      </c>
      <c r="CN780">
        <v>47</v>
      </c>
      <c r="CO780">
        <v>1</v>
      </c>
      <c r="CP780">
        <v>0</v>
      </c>
      <c r="CQ780">
        <v>31</v>
      </c>
      <c r="CR780" s="33" t="s">
        <v>85</v>
      </c>
    </row>
    <row r="781" spans="1:96" x14ac:dyDescent="0.25">
      <c r="A781">
        <v>780</v>
      </c>
      <c r="B781">
        <v>52</v>
      </c>
      <c r="C781" s="24" t="s">
        <v>389</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225</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1</v>
      </c>
      <c r="BQ781">
        <v>0</v>
      </c>
      <c r="BR781">
        <v>0</v>
      </c>
      <c r="BS781" s="17">
        <v>0</v>
      </c>
      <c r="BT781">
        <v>0</v>
      </c>
      <c r="BU781">
        <v>1</v>
      </c>
      <c r="BV781">
        <v>0</v>
      </c>
      <c r="BW781" s="17">
        <v>0</v>
      </c>
      <c r="BX781">
        <v>0</v>
      </c>
      <c r="BY781">
        <v>0</v>
      </c>
      <c r="BZ781" s="17">
        <v>0</v>
      </c>
      <c r="CA781">
        <v>0</v>
      </c>
      <c r="CB781">
        <v>0</v>
      </c>
      <c r="CC781">
        <v>0</v>
      </c>
      <c r="CD781">
        <v>0</v>
      </c>
      <c r="CE781">
        <v>0</v>
      </c>
      <c r="CF781">
        <v>0</v>
      </c>
      <c r="CG781">
        <v>0</v>
      </c>
      <c r="CH781">
        <v>0</v>
      </c>
      <c r="CI781">
        <v>0</v>
      </c>
      <c r="CJ781">
        <v>0</v>
      </c>
      <c r="CK781">
        <v>0</v>
      </c>
      <c r="CL781" s="17">
        <v>1</v>
      </c>
      <c r="CM781">
        <v>6.9000000000000006E-2</v>
      </c>
      <c r="CN781">
        <v>47</v>
      </c>
      <c r="CO781">
        <v>1</v>
      </c>
      <c r="CP781">
        <v>0</v>
      </c>
      <c r="CQ781">
        <v>31</v>
      </c>
      <c r="CR781" s="33" t="s">
        <v>85</v>
      </c>
    </row>
    <row r="782" spans="1:96" x14ac:dyDescent="0.25">
      <c r="A782">
        <v>781</v>
      </c>
      <c r="B782">
        <v>52</v>
      </c>
      <c r="C782" s="24" t="s">
        <v>389</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225</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1</v>
      </c>
      <c r="BQ782">
        <v>0</v>
      </c>
      <c r="BR782">
        <v>0</v>
      </c>
      <c r="BS782" s="17">
        <v>0</v>
      </c>
      <c r="BT782">
        <v>0</v>
      </c>
      <c r="BU782">
        <v>1</v>
      </c>
      <c r="BV782">
        <v>0</v>
      </c>
      <c r="BW782" s="17">
        <v>0</v>
      </c>
      <c r="BX782">
        <v>0</v>
      </c>
      <c r="BY782">
        <v>0</v>
      </c>
      <c r="BZ782" s="17">
        <v>0</v>
      </c>
      <c r="CA782">
        <v>0</v>
      </c>
      <c r="CB782">
        <v>0</v>
      </c>
      <c r="CC782">
        <v>0</v>
      </c>
      <c r="CD782">
        <v>0</v>
      </c>
      <c r="CE782">
        <v>0</v>
      </c>
      <c r="CF782">
        <v>0</v>
      </c>
      <c r="CG782">
        <v>0</v>
      </c>
      <c r="CH782">
        <v>0</v>
      </c>
      <c r="CI782">
        <v>0</v>
      </c>
      <c r="CJ782">
        <v>0</v>
      </c>
      <c r="CK782">
        <v>0</v>
      </c>
      <c r="CL782" s="17">
        <v>1</v>
      </c>
      <c r="CM782">
        <v>6.9000000000000006E-2</v>
      </c>
      <c r="CN782">
        <v>47</v>
      </c>
      <c r="CO782">
        <v>1</v>
      </c>
      <c r="CP782">
        <v>0</v>
      </c>
      <c r="CQ782">
        <v>31</v>
      </c>
      <c r="CR782" s="33" t="s">
        <v>85</v>
      </c>
    </row>
    <row r="783" spans="1:96" x14ac:dyDescent="0.25">
      <c r="A783">
        <v>782</v>
      </c>
      <c r="B783">
        <v>52</v>
      </c>
      <c r="C783" s="24" t="s">
        <v>389</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225</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s="17">
        <v>0</v>
      </c>
      <c r="BT783">
        <v>0</v>
      </c>
      <c r="BU783">
        <v>0</v>
      </c>
      <c r="BV783">
        <v>1</v>
      </c>
      <c r="BW783" s="17">
        <v>0</v>
      </c>
      <c r="BX783">
        <v>0</v>
      </c>
      <c r="BY783">
        <v>0</v>
      </c>
      <c r="BZ783" s="17">
        <v>0</v>
      </c>
      <c r="CA783">
        <v>0</v>
      </c>
      <c r="CB783">
        <v>0</v>
      </c>
      <c r="CC783">
        <v>0</v>
      </c>
      <c r="CD783">
        <v>0</v>
      </c>
      <c r="CE783">
        <v>0</v>
      </c>
      <c r="CF783">
        <v>0</v>
      </c>
      <c r="CG783">
        <v>0</v>
      </c>
      <c r="CH783">
        <v>0</v>
      </c>
      <c r="CI783">
        <v>0</v>
      </c>
      <c r="CJ783">
        <v>0</v>
      </c>
      <c r="CK783">
        <v>0</v>
      </c>
      <c r="CL783" s="17">
        <v>1</v>
      </c>
      <c r="CM783">
        <v>6.9000000000000006E-2</v>
      </c>
      <c r="CN783">
        <v>47</v>
      </c>
      <c r="CO783">
        <v>1</v>
      </c>
      <c r="CP783">
        <v>0</v>
      </c>
      <c r="CQ783">
        <v>31</v>
      </c>
      <c r="CR783" s="33" t="s">
        <v>85</v>
      </c>
    </row>
    <row r="784" spans="1:96" x14ac:dyDescent="0.25">
      <c r="A784">
        <v>783</v>
      </c>
      <c r="B784">
        <v>52</v>
      </c>
      <c r="C784" s="24" t="s">
        <v>389</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225</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1</v>
      </c>
      <c r="BQ784">
        <v>0</v>
      </c>
      <c r="BR784">
        <v>0</v>
      </c>
      <c r="BS784" s="17">
        <v>0</v>
      </c>
      <c r="BT784">
        <v>0</v>
      </c>
      <c r="BU784">
        <v>1</v>
      </c>
      <c r="BV784">
        <v>0</v>
      </c>
      <c r="BW784" s="17">
        <v>0</v>
      </c>
      <c r="BX784">
        <v>0</v>
      </c>
      <c r="BY784">
        <v>0</v>
      </c>
      <c r="BZ784" s="17">
        <v>0</v>
      </c>
      <c r="CA784">
        <v>0</v>
      </c>
      <c r="CB784">
        <v>0</v>
      </c>
      <c r="CC784">
        <v>0</v>
      </c>
      <c r="CD784">
        <v>0</v>
      </c>
      <c r="CE784">
        <v>0</v>
      </c>
      <c r="CF784">
        <v>0</v>
      </c>
      <c r="CG784">
        <v>0</v>
      </c>
      <c r="CH784">
        <v>0</v>
      </c>
      <c r="CI784">
        <v>0</v>
      </c>
      <c r="CJ784">
        <v>0</v>
      </c>
      <c r="CK784">
        <v>0</v>
      </c>
      <c r="CL784" s="17">
        <v>1</v>
      </c>
      <c r="CM784">
        <v>6.9000000000000006E-2</v>
      </c>
      <c r="CN784">
        <v>47</v>
      </c>
      <c r="CO784">
        <v>1</v>
      </c>
      <c r="CP784">
        <v>0</v>
      </c>
      <c r="CQ784">
        <v>31</v>
      </c>
      <c r="CR784" s="33" t="s">
        <v>85</v>
      </c>
    </row>
    <row r="785" spans="1:96" x14ac:dyDescent="0.25">
      <c r="A785">
        <v>784</v>
      </c>
      <c r="B785">
        <v>52</v>
      </c>
      <c r="C785" s="24" t="s">
        <v>389</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225</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1</v>
      </c>
      <c r="BQ785">
        <v>0</v>
      </c>
      <c r="BR785">
        <v>0</v>
      </c>
      <c r="BS785" s="17">
        <v>0</v>
      </c>
      <c r="BT785">
        <v>0</v>
      </c>
      <c r="BU785">
        <v>1</v>
      </c>
      <c r="BV785">
        <v>0</v>
      </c>
      <c r="BW785" s="17">
        <v>0</v>
      </c>
      <c r="BX785">
        <v>0</v>
      </c>
      <c r="BY785">
        <v>0</v>
      </c>
      <c r="BZ785" s="17">
        <v>0</v>
      </c>
      <c r="CA785">
        <v>0</v>
      </c>
      <c r="CB785">
        <v>0</v>
      </c>
      <c r="CC785">
        <v>0</v>
      </c>
      <c r="CD785">
        <v>0</v>
      </c>
      <c r="CE785">
        <v>0</v>
      </c>
      <c r="CF785">
        <v>0</v>
      </c>
      <c r="CG785">
        <v>0</v>
      </c>
      <c r="CH785">
        <v>0</v>
      </c>
      <c r="CI785">
        <v>0</v>
      </c>
      <c r="CJ785">
        <v>0</v>
      </c>
      <c r="CK785">
        <v>0</v>
      </c>
      <c r="CL785" s="17">
        <v>1</v>
      </c>
      <c r="CM785">
        <v>6.9000000000000006E-2</v>
      </c>
      <c r="CN785">
        <v>47</v>
      </c>
      <c r="CO785">
        <v>1</v>
      </c>
      <c r="CP785">
        <v>0</v>
      </c>
      <c r="CQ785">
        <v>31</v>
      </c>
      <c r="CR785" s="33" t="s">
        <v>85</v>
      </c>
    </row>
    <row r="786" spans="1:96" x14ac:dyDescent="0.25">
      <c r="A786">
        <v>785</v>
      </c>
      <c r="B786">
        <v>52</v>
      </c>
      <c r="C786" s="24" t="s">
        <v>389</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225</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1</v>
      </c>
      <c r="BQ786">
        <v>0</v>
      </c>
      <c r="BR786">
        <v>0</v>
      </c>
      <c r="BS786" s="17">
        <v>0</v>
      </c>
      <c r="BT786">
        <v>0</v>
      </c>
      <c r="BU786">
        <v>1</v>
      </c>
      <c r="BV786">
        <v>0</v>
      </c>
      <c r="BW786" s="17">
        <v>0</v>
      </c>
      <c r="BX786">
        <v>0</v>
      </c>
      <c r="BY786">
        <v>0</v>
      </c>
      <c r="BZ786" s="17">
        <v>0</v>
      </c>
      <c r="CA786">
        <v>0</v>
      </c>
      <c r="CB786">
        <v>0</v>
      </c>
      <c r="CC786">
        <v>0</v>
      </c>
      <c r="CD786">
        <v>0</v>
      </c>
      <c r="CE786">
        <v>0</v>
      </c>
      <c r="CF786">
        <v>0</v>
      </c>
      <c r="CG786">
        <v>0</v>
      </c>
      <c r="CH786">
        <v>0</v>
      </c>
      <c r="CI786">
        <v>0</v>
      </c>
      <c r="CJ786">
        <v>0</v>
      </c>
      <c r="CK786">
        <v>0</v>
      </c>
      <c r="CL786" s="17">
        <v>1</v>
      </c>
      <c r="CM786">
        <v>6.9000000000000006E-2</v>
      </c>
      <c r="CN786">
        <v>47</v>
      </c>
      <c r="CO786">
        <v>1</v>
      </c>
      <c r="CP786">
        <v>0</v>
      </c>
      <c r="CQ786">
        <v>31</v>
      </c>
      <c r="CR786" s="33" t="s">
        <v>85</v>
      </c>
    </row>
    <row r="787" spans="1:96" x14ac:dyDescent="0.25">
      <c r="A787">
        <v>786</v>
      </c>
      <c r="B787">
        <v>53</v>
      </c>
      <c r="C787" s="24" t="s">
        <v>3921</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s="17">
        <v>0</v>
      </c>
      <c r="BT787">
        <v>0</v>
      </c>
      <c r="BU787">
        <v>0</v>
      </c>
      <c r="BV787">
        <v>1</v>
      </c>
      <c r="BW787" s="17">
        <v>0</v>
      </c>
      <c r="BX787">
        <v>0</v>
      </c>
      <c r="BY787">
        <v>0</v>
      </c>
      <c r="BZ787" s="17">
        <v>0</v>
      </c>
      <c r="CA787">
        <v>0</v>
      </c>
      <c r="CB787">
        <v>0</v>
      </c>
      <c r="CC787">
        <v>1</v>
      </c>
      <c r="CD787">
        <v>0</v>
      </c>
      <c r="CE787">
        <v>0</v>
      </c>
      <c r="CF787">
        <v>0</v>
      </c>
      <c r="CG787">
        <v>1</v>
      </c>
      <c r="CH787">
        <v>0</v>
      </c>
      <c r="CI787">
        <v>0</v>
      </c>
      <c r="CJ787">
        <v>0</v>
      </c>
      <c r="CK787">
        <v>1</v>
      </c>
      <c r="CL787" s="17">
        <v>0</v>
      </c>
      <c r="CM787">
        <v>0.76700000000000002</v>
      </c>
      <c r="CN787">
        <v>347</v>
      </c>
      <c r="CO787">
        <v>1</v>
      </c>
      <c r="CP787">
        <v>0</v>
      </c>
      <c r="CQ787">
        <v>17</v>
      </c>
      <c r="CR787" s="33" t="s">
        <v>85</v>
      </c>
    </row>
    <row r="788" spans="1:96" x14ac:dyDescent="0.25">
      <c r="A788">
        <v>787</v>
      </c>
      <c r="B788">
        <v>53</v>
      </c>
      <c r="C788" s="24" t="s">
        <v>3921</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s="17">
        <v>0</v>
      </c>
      <c r="BT788">
        <v>0</v>
      </c>
      <c r="BU788">
        <v>0</v>
      </c>
      <c r="BV788">
        <v>1</v>
      </c>
      <c r="BW788" s="17">
        <v>0</v>
      </c>
      <c r="BX788">
        <v>0</v>
      </c>
      <c r="BY788">
        <v>0</v>
      </c>
      <c r="BZ788" s="17">
        <v>0</v>
      </c>
      <c r="CA788">
        <v>0</v>
      </c>
      <c r="CB788">
        <v>0</v>
      </c>
      <c r="CC788">
        <v>1</v>
      </c>
      <c r="CD788">
        <v>0</v>
      </c>
      <c r="CE788">
        <v>0</v>
      </c>
      <c r="CF788">
        <v>0</v>
      </c>
      <c r="CG788">
        <v>1</v>
      </c>
      <c r="CH788">
        <v>0</v>
      </c>
      <c r="CI788">
        <v>0</v>
      </c>
      <c r="CJ788">
        <v>0</v>
      </c>
      <c r="CK788">
        <v>1</v>
      </c>
      <c r="CL788" s="17">
        <v>0</v>
      </c>
      <c r="CM788">
        <v>0.76700000000000002</v>
      </c>
      <c r="CN788">
        <v>347</v>
      </c>
      <c r="CO788">
        <v>1</v>
      </c>
      <c r="CP788">
        <v>0</v>
      </c>
      <c r="CQ788">
        <v>17</v>
      </c>
      <c r="CR788" s="33" t="s">
        <v>85</v>
      </c>
    </row>
    <row r="789" spans="1:96" x14ac:dyDescent="0.25">
      <c r="A789">
        <v>788</v>
      </c>
      <c r="B789">
        <v>53</v>
      </c>
      <c r="C789" s="24" t="s">
        <v>3921</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1</v>
      </c>
      <c r="BQ789">
        <v>0</v>
      </c>
      <c r="BR789">
        <v>0</v>
      </c>
      <c r="BS789" s="17">
        <v>0</v>
      </c>
      <c r="BT789">
        <v>0</v>
      </c>
      <c r="BU789">
        <v>0</v>
      </c>
      <c r="BV789">
        <v>1</v>
      </c>
      <c r="BW789" s="17">
        <v>0</v>
      </c>
      <c r="BX789">
        <v>0</v>
      </c>
      <c r="BY789">
        <v>0</v>
      </c>
      <c r="BZ789" s="17">
        <v>0</v>
      </c>
      <c r="CA789">
        <v>0</v>
      </c>
      <c r="CB789">
        <v>0</v>
      </c>
      <c r="CC789">
        <v>1</v>
      </c>
      <c r="CD789">
        <v>0</v>
      </c>
      <c r="CE789">
        <v>0</v>
      </c>
      <c r="CF789">
        <v>0</v>
      </c>
      <c r="CG789">
        <v>1</v>
      </c>
      <c r="CH789">
        <v>0</v>
      </c>
      <c r="CI789">
        <v>0</v>
      </c>
      <c r="CJ789">
        <v>0</v>
      </c>
      <c r="CK789">
        <v>1</v>
      </c>
      <c r="CL789" s="17">
        <v>0</v>
      </c>
      <c r="CM789">
        <v>0.76700000000000002</v>
      </c>
      <c r="CN789">
        <v>347</v>
      </c>
      <c r="CO789">
        <v>1</v>
      </c>
      <c r="CP789">
        <v>0</v>
      </c>
      <c r="CQ789">
        <v>17</v>
      </c>
      <c r="CR789" s="33" t="s">
        <v>85</v>
      </c>
    </row>
    <row r="790" spans="1:96" x14ac:dyDescent="0.25">
      <c r="A790">
        <v>789</v>
      </c>
      <c r="B790">
        <v>53</v>
      </c>
      <c r="C790" s="24" t="s">
        <v>3921</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1</v>
      </c>
      <c r="BQ790">
        <v>0</v>
      </c>
      <c r="BR790">
        <v>0</v>
      </c>
      <c r="BS790" s="17">
        <v>0</v>
      </c>
      <c r="BT790">
        <v>0</v>
      </c>
      <c r="BU790">
        <v>0</v>
      </c>
      <c r="BV790">
        <v>1</v>
      </c>
      <c r="BW790" s="17">
        <v>0</v>
      </c>
      <c r="BX790">
        <v>0</v>
      </c>
      <c r="BY790">
        <v>0</v>
      </c>
      <c r="BZ790" s="17">
        <v>0</v>
      </c>
      <c r="CA790">
        <v>0</v>
      </c>
      <c r="CB790">
        <v>0</v>
      </c>
      <c r="CC790">
        <v>1</v>
      </c>
      <c r="CD790">
        <v>0</v>
      </c>
      <c r="CE790">
        <v>0</v>
      </c>
      <c r="CF790">
        <v>0</v>
      </c>
      <c r="CG790">
        <v>1</v>
      </c>
      <c r="CH790">
        <v>0</v>
      </c>
      <c r="CI790">
        <v>0</v>
      </c>
      <c r="CJ790">
        <v>0</v>
      </c>
      <c r="CK790">
        <v>1</v>
      </c>
      <c r="CL790" s="17">
        <v>0</v>
      </c>
      <c r="CM790">
        <v>0.76700000000000002</v>
      </c>
      <c r="CN790">
        <v>347</v>
      </c>
      <c r="CO790">
        <v>1</v>
      </c>
      <c r="CP790">
        <v>0</v>
      </c>
      <c r="CQ790">
        <v>17</v>
      </c>
      <c r="CR790" s="33" t="s">
        <v>85</v>
      </c>
    </row>
    <row r="791" spans="1:96" x14ac:dyDescent="0.25">
      <c r="A791">
        <v>790</v>
      </c>
      <c r="B791">
        <v>53</v>
      </c>
      <c r="C791" s="24" t="s">
        <v>3921</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s="17">
        <v>0</v>
      </c>
      <c r="BT791">
        <v>0</v>
      </c>
      <c r="BU791">
        <v>0</v>
      </c>
      <c r="BV791">
        <v>1</v>
      </c>
      <c r="BW791" s="17">
        <v>0</v>
      </c>
      <c r="BX791">
        <v>0</v>
      </c>
      <c r="BY791">
        <v>0</v>
      </c>
      <c r="BZ791" s="17">
        <v>0</v>
      </c>
      <c r="CA791">
        <v>0</v>
      </c>
      <c r="CB791">
        <v>0</v>
      </c>
      <c r="CC791">
        <v>1</v>
      </c>
      <c r="CD791">
        <v>0</v>
      </c>
      <c r="CE791">
        <v>0</v>
      </c>
      <c r="CF791">
        <v>0</v>
      </c>
      <c r="CG791">
        <v>1</v>
      </c>
      <c r="CH791">
        <v>0</v>
      </c>
      <c r="CI791">
        <v>0</v>
      </c>
      <c r="CJ791">
        <v>0</v>
      </c>
      <c r="CK791">
        <v>1</v>
      </c>
      <c r="CL791" s="17">
        <v>0</v>
      </c>
      <c r="CM791">
        <v>0.76700000000000002</v>
      </c>
      <c r="CN791">
        <v>347</v>
      </c>
      <c r="CO791">
        <v>1</v>
      </c>
      <c r="CP791">
        <v>0</v>
      </c>
      <c r="CQ791">
        <v>17</v>
      </c>
      <c r="CR791" s="33" t="s">
        <v>85</v>
      </c>
    </row>
    <row r="792" spans="1:96" x14ac:dyDescent="0.25">
      <c r="A792">
        <v>791</v>
      </c>
      <c r="B792">
        <v>53</v>
      </c>
      <c r="C792" s="24" t="s">
        <v>3921</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1</v>
      </c>
      <c r="BQ792">
        <v>0</v>
      </c>
      <c r="BR792">
        <v>0</v>
      </c>
      <c r="BS792" s="17">
        <v>0</v>
      </c>
      <c r="BT792">
        <v>0</v>
      </c>
      <c r="BU792">
        <v>0</v>
      </c>
      <c r="BV792">
        <v>1</v>
      </c>
      <c r="BW792" s="17">
        <v>0</v>
      </c>
      <c r="BX792">
        <v>0</v>
      </c>
      <c r="BY792">
        <v>0</v>
      </c>
      <c r="BZ792" s="17">
        <v>0</v>
      </c>
      <c r="CA792">
        <v>0</v>
      </c>
      <c r="CB792">
        <v>0</v>
      </c>
      <c r="CC792">
        <v>1</v>
      </c>
      <c r="CD792">
        <v>0</v>
      </c>
      <c r="CE792">
        <v>0</v>
      </c>
      <c r="CF792">
        <v>0</v>
      </c>
      <c r="CG792">
        <v>1</v>
      </c>
      <c r="CH792">
        <v>0</v>
      </c>
      <c r="CI792">
        <v>0</v>
      </c>
      <c r="CJ792">
        <v>0</v>
      </c>
      <c r="CK792">
        <v>1</v>
      </c>
      <c r="CL792" s="17">
        <v>0</v>
      </c>
      <c r="CM792">
        <v>0.76700000000000002</v>
      </c>
      <c r="CN792">
        <v>347</v>
      </c>
      <c r="CO792">
        <v>1</v>
      </c>
      <c r="CP792">
        <v>0</v>
      </c>
      <c r="CQ792">
        <v>17</v>
      </c>
      <c r="CR792" s="33" t="s">
        <v>85</v>
      </c>
    </row>
    <row r="793" spans="1:96" x14ac:dyDescent="0.25">
      <c r="A793">
        <v>792</v>
      </c>
      <c r="B793">
        <v>53</v>
      </c>
      <c r="C793" s="24" t="s">
        <v>3921</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1</v>
      </c>
      <c r="BQ793">
        <v>0</v>
      </c>
      <c r="BR793">
        <v>0</v>
      </c>
      <c r="BS793" s="17">
        <v>0</v>
      </c>
      <c r="BT793">
        <v>0</v>
      </c>
      <c r="BU793">
        <v>0</v>
      </c>
      <c r="BV793">
        <v>1</v>
      </c>
      <c r="BW793" s="17">
        <v>0</v>
      </c>
      <c r="BX793">
        <v>0</v>
      </c>
      <c r="BY793">
        <v>0</v>
      </c>
      <c r="BZ793" s="17">
        <v>0</v>
      </c>
      <c r="CA793">
        <v>0</v>
      </c>
      <c r="CB793">
        <v>0</v>
      </c>
      <c r="CC793">
        <v>1</v>
      </c>
      <c r="CD793">
        <v>0</v>
      </c>
      <c r="CE793">
        <v>0</v>
      </c>
      <c r="CF793">
        <v>0</v>
      </c>
      <c r="CG793">
        <v>1</v>
      </c>
      <c r="CH793">
        <v>0</v>
      </c>
      <c r="CI793">
        <v>0</v>
      </c>
      <c r="CJ793">
        <v>0</v>
      </c>
      <c r="CK793">
        <v>1</v>
      </c>
      <c r="CL793" s="17">
        <v>0</v>
      </c>
      <c r="CM793">
        <v>0.76700000000000002</v>
      </c>
      <c r="CN793">
        <v>347</v>
      </c>
      <c r="CO793">
        <v>1</v>
      </c>
      <c r="CP793">
        <v>0</v>
      </c>
      <c r="CQ793">
        <v>17</v>
      </c>
      <c r="CR793" s="33" t="s">
        <v>85</v>
      </c>
    </row>
    <row r="794" spans="1:96" x14ac:dyDescent="0.25">
      <c r="A794">
        <v>793</v>
      </c>
      <c r="B794">
        <v>53</v>
      </c>
      <c r="C794" s="24" t="s">
        <v>3921</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s="17">
        <v>0</v>
      </c>
      <c r="BT794">
        <v>1</v>
      </c>
      <c r="BU794">
        <v>0</v>
      </c>
      <c r="BV794">
        <v>0</v>
      </c>
      <c r="BW794" s="17">
        <v>0</v>
      </c>
      <c r="BX794">
        <v>0</v>
      </c>
      <c r="BY794">
        <v>0</v>
      </c>
      <c r="BZ794" s="17">
        <v>0</v>
      </c>
      <c r="CA794">
        <v>1</v>
      </c>
      <c r="CB794">
        <v>1</v>
      </c>
      <c r="CC794">
        <v>0</v>
      </c>
      <c r="CD794">
        <v>0</v>
      </c>
      <c r="CE794">
        <v>0</v>
      </c>
      <c r="CF794">
        <v>0</v>
      </c>
      <c r="CG794">
        <v>1</v>
      </c>
      <c r="CH794">
        <v>0</v>
      </c>
      <c r="CI794">
        <v>0</v>
      </c>
      <c r="CJ794">
        <v>0</v>
      </c>
      <c r="CK794">
        <v>1</v>
      </c>
      <c r="CL794" s="17">
        <v>0</v>
      </c>
      <c r="CM794">
        <v>0.76700000000000002</v>
      </c>
      <c r="CN794">
        <v>347</v>
      </c>
      <c r="CO794">
        <v>1</v>
      </c>
      <c r="CP794">
        <v>0</v>
      </c>
      <c r="CQ794">
        <v>17</v>
      </c>
      <c r="CR794" s="33" t="s">
        <v>85</v>
      </c>
    </row>
    <row r="795" spans="1:96" x14ac:dyDescent="0.25">
      <c r="A795">
        <v>794</v>
      </c>
      <c r="B795">
        <v>53</v>
      </c>
      <c r="C795" s="24" t="s">
        <v>3921</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s="17">
        <v>0</v>
      </c>
      <c r="BT795">
        <v>1</v>
      </c>
      <c r="BU795">
        <v>0</v>
      </c>
      <c r="BV795">
        <v>0</v>
      </c>
      <c r="BW795" s="17">
        <v>0</v>
      </c>
      <c r="BX795">
        <v>0</v>
      </c>
      <c r="BY795">
        <v>0</v>
      </c>
      <c r="BZ795" s="17">
        <v>0</v>
      </c>
      <c r="CA795">
        <v>1</v>
      </c>
      <c r="CB795">
        <v>1</v>
      </c>
      <c r="CC795">
        <v>0</v>
      </c>
      <c r="CD795">
        <v>0</v>
      </c>
      <c r="CE795">
        <v>0</v>
      </c>
      <c r="CF795">
        <v>0</v>
      </c>
      <c r="CG795">
        <v>1</v>
      </c>
      <c r="CH795">
        <v>0</v>
      </c>
      <c r="CI795">
        <v>0</v>
      </c>
      <c r="CJ795">
        <v>0</v>
      </c>
      <c r="CK795">
        <v>1</v>
      </c>
      <c r="CL795" s="17">
        <v>0</v>
      </c>
      <c r="CM795">
        <v>0.76700000000000002</v>
      </c>
      <c r="CN795">
        <v>347</v>
      </c>
      <c r="CO795">
        <v>1</v>
      </c>
      <c r="CP795">
        <v>0</v>
      </c>
      <c r="CQ795">
        <v>17</v>
      </c>
      <c r="CR795" s="33" t="s">
        <v>85</v>
      </c>
    </row>
    <row r="796" spans="1:96" x14ac:dyDescent="0.25">
      <c r="A796">
        <v>795</v>
      </c>
      <c r="B796">
        <v>53</v>
      </c>
      <c r="C796" s="24" t="s">
        <v>3921</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1</v>
      </c>
      <c r="BQ796">
        <v>0</v>
      </c>
      <c r="BR796">
        <v>0</v>
      </c>
      <c r="BS796" s="17">
        <v>0</v>
      </c>
      <c r="BT796">
        <v>1</v>
      </c>
      <c r="BU796">
        <v>0</v>
      </c>
      <c r="BV796">
        <v>0</v>
      </c>
      <c r="BW796" s="17">
        <v>0</v>
      </c>
      <c r="BX796">
        <v>0</v>
      </c>
      <c r="BY796">
        <v>0</v>
      </c>
      <c r="BZ796" s="17">
        <v>0</v>
      </c>
      <c r="CA796">
        <v>0</v>
      </c>
      <c r="CB796">
        <v>0</v>
      </c>
      <c r="CC796">
        <v>1</v>
      </c>
      <c r="CD796">
        <v>1</v>
      </c>
      <c r="CE796">
        <v>0</v>
      </c>
      <c r="CF796">
        <v>0</v>
      </c>
      <c r="CG796">
        <v>1</v>
      </c>
      <c r="CH796">
        <v>0</v>
      </c>
      <c r="CI796">
        <v>0</v>
      </c>
      <c r="CJ796">
        <v>0</v>
      </c>
      <c r="CK796">
        <v>1</v>
      </c>
      <c r="CL796" s="17">
        <v>0</v>
      </c>
      <c r="CM796">
        <v>0.76700000000000002</v>
      </c>
      <c r="CN796">
        <v>347</v>
      </c>
      <c r="CO796">
        <v>1</v>
      </c>
      <c r="CP796">
        <v>0</v>
      </c>
      <c r="CQ796">
        <v>17</v>
      </c>
      <c r="CR796" s="33" t="s">
        <v>85</v>
      </c>
    </row>
    <row r="797" spans="1:96" x14ac:dyDescent="0.25">
      <c r="A797">
        <v>796</v>
      </c>
      <c r="B797">
        <v>53</v>
      </c>
      <c r="C797" s="24" t="s">
        <v>3921</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1</v>
      </c>
      <c r="BQ797">
        <v>0</v>
      </c>
      <c r="BR797">
        <v>0</v>
      </c>
      <c r="BS797" s="17">
        <v>0</v>
      </c>
      <c r="BT797">
        <v>1</v>
      </c>
      <c r="BU797">
        <v>0</v>
      </c>
      <c r="BV797">
        <v>0</v>
      </c>
      <c r="BW797" s="17">
        <v>0</v>
      </c>
      <c r="BX797">
        <v>0</v>
      </c>
      <c r="BY797">
        <v>0</v>
      </c>
      <c r="BZ797" s="17">
        <v>0</v>
      </c>
      <c r="CA797">
        <v>0</v>
      </c>
      <c r="CB797">
        <v>0</v>
      </c>
      <c r="CC797">
        <v>1</v>
      </c>
      <c r="CD797">
        <v>1</v>
      </c>
      <c r="CE797">
        <v>0</v>
      </c>
      <c r="CF797">
        <v>0</v>
      </c>
      <c r="CG797">
        <v>1</v>
      </c>
      <c r="CH797">
        <v>0</v>
      </c>
      <c r="CI797">
        <v>0</v>
      </c>
      <c r="CJ797">
        <v>0</v>
      </c>
      <c r="CK797">
        <v>1</v>
      </c>
      <c r="CL797" s="17">
        <v>0</v>
      </c>
      <c r="CM797">
        <v>0.76700000000000002</v>
      </c>
      <c r="CN797">
        <v>347</v>
      </c>
      <c r="CO797">
        <v>1</v>
      </c>
      <c r="CP797">
        <v>0</v>
      </c>
      <c r="CQ797">
        <v>17</v>
      </c>
      <c r="CR797" s="33" t="s">
        <v>85</v>
      </c>
    </row>
    <row r="798" spans="1:96" x14ac:dyDescent="0.25">
      <c r="A798">
        <v>797</v>
      </c>
      <c r="B798">
        <v>54</v>
      </c>
      <c r="C798" s="24" t="s">
        <v>390</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319</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s="17">
        <v>0</v>
      </c>
      <c r="BT798">
        <v>0</v>
      </c>
      <c r="BU798">
        <v>1</v>
      </c>
      <c r="BV798">
        <v>0</v>
      </c>
      <c r="BW798" s="17">
        <v>0</v>
      </c>
      <c r="BX798">
        <v>0</v>
      </c>
      <c r="BY798">
        <v>0</v>
      </c>
      <c r="BZ798" s="17">
        <v>0</v>
      </c>
      <c r="CA798">
        <v>0</v>
      </c>
      <c r="CB798">
        <v>0</v>
      </c>
      <c r="CC798">
        <v>0</v>
      </c>
      <c r="CD798">
        <v>0</v>
      </c>
      <c r="CE798">
        <v>1</v>
      </c>
      <c r="CF798">
        <v>0</v>
      </c>
      <c r="CG798">
        <v>0</v>
      </c>
      <c r="CH798">
        <v>0</v>
      </c>
      <c r="CI798">
        <v>0</v>
      </c>
      <c r="CJ798">
        <v>0</v>
      </c>
      <c r="CK798">
        <v>1</v>
      </c>
      <c r="CL798" s="17">
        <v>0</v>
      </c>
      <c r="CM798">
        <v>0</v>
      </c>
      <c r="CN798">
        <v>125</v>
      </c>
      <c r="CO798">
        <v>0</v>
      </c>
      <c r="CP798">
        <v>1</v>
      </c>
      <c r="CQ798">
        <v>22</v>
      </c>
      <c r="CR798" s="33" t="s">
        <v>85</v>
      </c>
    </row>
    <row r="799" spans="1:96" x14ac:dyDescent="0.25">
      <c r="A799">
        <v>798</v>
      </c>
      <c r="B799">
        <v>54</v>
      </c>
      <c r="C799" s="24" t="s">
        <v>390</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319</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s="17">
        <v>0</v>
      </c>
      <c r="BT799">
        <v>0</v>
      </c>
      <c r="BU799">
        <v>1</v>
      </c>
      <c r="BV799">
        <v>0</v>
      </c>
      <c r="BW799" s="17">
        <v>0</v>
      </c>
      <c r="BX799">
        <v>0</v>
      </c>
      <c r="BY799">
        <v>0</v>
      </c>
      <c r="BZ799" s="17">
        <v>0</v>
      </c>
      <c r="CA799">
        <v>0</v>
      </c>
      <c r="CB799">
        <v>0</v>
      </c>
      <c r="CC799">
        <v>0</v>
      </c>
      <c r="CD799">
        <v>0</v>
      </c>
      <c r="CE799">
        <v>1</v>
      </c>
      <c r="CF799">
        <v>0</v>
      </c>
      <c r="CG799">
        <v>0</v>
      </c>
      <c r="CH799">
        <v>0</v>
      </c>
      <c r="CI799">
        <v>0</v>
      </c>
      <c r="CJ799">
        <v>0</v>
      </c>
      <c r="CK799">
        <v>1</v>
      </c>
      <c r="CL799" s="17">
        <v>0</v>
      </c>
      <c r="CM799">
        <v>0</v>
      </c>
      <c r="CN799">
        <v>125</v>
      </c>
      <c r="CO799">
        <v>0</v>
      </c>
      <c r="CP799">
        <v>1</v>
      </c>
      <c r="CQ799">
        <v>22</v>
      </c>
      <c r="CR799" s="33" t="s">
        <v>85</v>
      </c>
    </row>
    <row r="800" spans="1:96" x14ac:dyDescent="0.25">
      <c r="A800">
        <v>799</v>
      </c>
      <c r="B800">
        <v>54</v>
      </c>
      <c r="C800" s="24" t="s">
        <v>390</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319</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s="17">
        <v>0</v>
      </c>
      <c r="BT800">
        <v>0</v>
      </c>
      <c r="BU800">
        <v>1</v>
      </c>
      <c r="BV800">
        <v>0</v>
      </c>
      <c r="BW800" s="17">
        <v>0</v>
      </c>
      <c r="BX800">
        <v>0</v>
      </c>
      <c r="BY800">
        <v>0</v>
      </c>
      <c r="BZ800" s="17">
        <v>0</v>
      </c>
      <c r="CA800">
        <v>0</v>
      </c>
      <c r="CB800">
        <v>0</v>
      </c>
      <c r="CC800">
        <v>0</v>
      </c>
      <c r="CD800">
        <v>0</v>
      </c>
      <c r="CE800">
        <v>1</v>
      </c>
      <c r="CF800">
        <v>0</v>
      </c>
      <c r="CG800">
        <v>0</v>
      </c>
      <c r="CH800">
        <v>0</v>
      </c>
      <c r="CI800">
        <v>0</v>
      </c>
      <c r="CJ800">
        <v>0</v>
      </c>
      <c r="CK800">
        <v>1</v>
      </c>
      <c r="CL800" s="17">
        <v>0</v>
      </c>
      <c r="CM800">
        <v>0</v>
      </c>
      <c r="CN800">
        <v>125</v>
      </c>
      <c r="CO800">
        <v>0</v>
      </c>
      <c r="CP800">
        <v>1</v>
      </c>
      <c r="CQ800">
        <v>22</v>
      </c>
      <c r="CR800" s="33" t="s">
        <v>85</v>
      </c>
    </row>
    <row r="801" spans="1:96" x14ac:dyDescent="0.25">
      <c r="A801">
        <v>800</v>
      </c>
      <c r="B801">
        <v>54</v>
      </c>
      <c r="C801" s="24" t="s">
        <v>390</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319</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s="17">
        <v>0</v>
      </c>
      <c r="BT801">
        <v>0</v>
      </c>
      <c r="BU801">
        <v>1</v>
      </c>
      <c r="BV801">
        <v>0</v>
      </c>
      <c r="BW801" s="17">
        <v>0</v>
      </c>
      <c r="BX801">
        <v>0</v>
      </c>
      <c r="BY801">
        <v>0</v>
      </c>
      <c r="BZ801" s="17">
        <v>0</v>
      </c>
      <c r="CA801">
        <v>0</v>
      </c>
      <c r="CB801">
        <v>0</v>
      </c>
      <c r="CC801">
        <v>0</v>
      </c>
      <c r="CD801">
        <v>0</v>
      </c>
      <c r="CE801">
        <v>1</v>
      </c>
      <c r="CF801">
        <v>0</v>
      </c>
      <c r="CG801">
        <v>0</v>
      </c>
      <c r="CH801">
        <v>0</v>
      </c>
      <c r="CI801">
        <v>0</v>
      </c>
      <c r="CJ801">
        <v>0</v>
      </c>
      <c r="CK801">
        <v>1</v>
      </c>
      <c r="CL801" s="17">
        <v>0</v>
      </c>
      <c r="CM801">
        <v>0</v>
      </c>
      <c r="CN801">
        <v>125</v>
      </c>
      <c r="CO801">
        <v>0</v>
      </c>
      <c r="CP801">
        <v>1</v>
      </c>
      <c r="CQ801">
        <v>22</v>
      </c>
      <c r="CR801" s="33" t="s">
        <v>85</v>
      </c>
    </row>
    <row r="802" spans="1:96" x14ac:dyDescent="0.25">
      <c r="A802">
        <v>801</v>
      </c>
      <c r="B802">
        <v>54</v>
      </c>
      <c r="C802" s="24" t="s">
        <v>390</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319</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s="17">
        <v>0</v>
      </c>
      <c r="BT802">
        <v>0</v>
      </c>
      <c r="BU802">
        <v>1</v>
      </c>
      <c r="BV802">
        <v>0</v>
      </c>
      <c r="BW802" s="17">
        <v>0</v>
      </c>
      <c r="BX802">
        <v>0</v>
      </c>
      <c r="BY802">
        <v>0</v>
      </c>
      <c r="BZ802" s="17">
        <v>0</v>
      </c>
      <c r="CA802">
        <v>0</v>
      </c>
      <c r="CB802">
        <v>0</v>
      </c>
      <c r="CC802">
        <v>0</v>
      </c>
      <c r="CD802">
        <v>0</v>
      </c>
      <c r="CE802">
        <v>1</v>
      </c>
      <c r="CF802">
        <v>0</v>
      </c>
      <c r="CG802">
        <v>0</v>
      </c>
      <c r="CH802">
        <v>0</v>
      </c>
      <c r="CI802">
        <v>0</v>
      </c>
      <c r="CJ802">
        <v>0</v>
      </c>
      <c r="CK802">
        <v>1</v>
      </c>
      <c r="CL802" s="17">
        <v>0</v>
      </c>
      <c r="CM802">
        <v>0</v>
      </c>
      <c r="CN802">
        <v>125</v>
      </c>
      <c r="CO802">
        <v>0</v>
      </c>
      <c r="CP802">
        <v>1</v>
      </c>
      <c r="CQ802">
        <v>22</v>
      </c>
      <c r="CR802" s="33" t="s">
        <v>85</v>
      </c>
    </row>
    <row r="803" spans="1:96" x14ac:dyDescent="0.25">
      <c r="A803">
        <v>802</v>
      </c>
      <c r="B803">
        <v>54</v>
      </c>
      <c r="C803" s="24" t="s">
        <v>390</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319</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s="17">
        <v>0</v>
      </c>
      <c r="BT803">
        <v>0</v>
      </c>
      <c r="BU803">
        <v>1</v>
      </c>
      <c r="BV803">
        <v>0</v>
      </c>
      <c r="BW803" s="17">
        <v>0</v>
      </c>
      <c r="BX803">
        <v>0</v>
      </c>
      <c r="BY803">
        <v>0</v>
      </c>
      <c r="BZ803" s="17">
        <v>0</v>
      </c>
      <c r="CA803">
        <v>0</v>
      </c>
      <c r="CB803">
        <v>0</v>
      </c>
      <c r="CC803">
        <v>0</v>
      </c>
      <c r="CD803">
        <v>0</v>
      </c>
      <c r="CE803">
        <v>1</v>
      </c>
      <c r="CF803">
        <v>0</v>
      </c>
      <c r="CG803">
        <v>0</v>
      </c>
      <c r="CH803">
        <v>0</v>
      </c>
      <c r="CI803">
        <v>0</v>
      </c>
      <c r="CJ803">
        <v>0</v>
      </c>
      <c r="CK803">
        <v>1</v>
      </c>
      <c r="CL803" s="17">
        <v>0</v>
      </c>
      <c r="CM803">
        <v>0</v>
      </c>
      <c r="CN803">
        <v>125</v>
      </c>
      <c r="CO803">
        <v>0</v>
      </c>
      <c r="CP803">
        <v>1</v>
      </c>
      <c r="CQ803">
        <v>22</v>
      </c>
      <c r="CR803" s="33" t="s">
        <v>85</v>
      </c>
    </row>
    <row r="804" spans="1:96" x14ac:dyDescent="0.25">
      <c r="A804">
        <v>803</v>
      </c>
      <c r="B804">
        <v>54</v>
      </c>
      <c r="C804" s="24" t="s">
        <v>390</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319</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s="17">
        <v>1</v>
      </c>
      <c r="BT804">
        <v>0</v>
      </c>
      <c r="BU804">
        <v>1</v>
      </c>
      <c r="BV804">
        <v>0</v>
      </c>
      <c r="BW804" s="17">
        <v>0</v>
      </c>
      <c r="BX804">
        <v>0</v>
      </c>
      <c r="BY804">
        <v>0</v>
      </c>
      <c r="BZ804" s="17">
        <v>0</v>
      </c>
      <c r="CA804">
        <v>0</v>
      </c>
      <c r="CB804">
        <v>0</v>
      </c>
      <c r="CC804">
        <v>0</v>
      </c>
      <c r="CD804">
        <v>0</v>
      </c>
      <c r="CE804">
        <v>1</v>
      </c>
      <c r="CF804">
        <v>0</v>
      </c>
      <c r="CG804">
        <v>0</v>
      </c>
      <c r="CH804">
        <v>0</v>
      </c>
      <c r="CI804">
        <v>0</v>
      </c>
      <c r="CJ804">
        <v>0</v>
      </c>
      <c r="CK804">
        <v>1</v>
      </c>
      <c r="CL804" s="17">
        <v>0</v>
      </c>
      <c r="CM804">
        <v>0</v>
      </c>
      <c r="CN804">
        <v>125</v>
      </c>
      <c r="CO804">
        <v>0</v>
      </c>
      <c r="CP804">
        <v>1</v>
      </c>
      <c r="CQ804">
        <v>22</v>
      </c>
      <c r="CR804" s="33" t="s">
        <v>85</v>
      </c>
    </row>
    <row r="805" spans="1:96" x14ac:dyDescent="0.25">
      <c r="A805">
        <v>804</v>
      </c>
      <c r="B805">
        <v>54</v>
      </c>
      <c r="C805" s="24" t="s">
        <v>390</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319</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s="17">
        <v>1</v>
      </c>
      <c r="BT805">
        <v>0</v>
      </c>
      <c r="BU805">
        <v>1</v>
      </c>
      <c r="BV805">
        <v>0</v>
      </c>
      <c r="BW805" s="17">
        <v>0</v>
      </c>
      <c r="BX805">
        <v>0</v>
      </c>
      <c r="BY805">
        <v>0</v>
      </c>
      <c r="BZ805" s="17">
        <v>0</v>
      </c>
      <c r="CA805">
        <v>0</v>
      </c>
      <c r="CB805">
        <v>0</v>
      </c>
      <c r="CC805">
        <v>0</v>
      </c>
      <c r="CD805">
        <v>0</v>
      </c>
      <c r="CE805">
        <v>1</v>
      </c>
      <c r="CF805">
        <v>0</v>
      </c>
      <c r="CG805">
        <v>0</v>
      </c>
      <c r="CH805">
        <v>0</v>
      </c>
      <c r="CI805">
        <v>0</v>
      </c>
      <c r="CJ805">
        <v>0</v>
      </c>
      <c r="CK805">
        <v>1</v>
      </c>
      <c r="CL805" s="17">
        <v>0</v>
      </c>
      <c r="CM805">
        <v>0</v>
      </c>
      <c r="CN805">
        <v>125</v>
      </c>
      <c r="CO805">
        <v>0</v>
      </c>
      <c r="CP805">
        <v>1</v>
      </c>
      <c r="CQ805">
        <v>22</v>
      </c>
      <c r="CR805" s="33" t="s">
        <v>85</v>
      </c>
    </row>
    <row r="806" spans="1:96" x14ac:dyDescent="0.25">
      <c r="A806">
        <v>805</v>
      </c>
      <c r="B806">
        <v>54</v>
      </c>
      <c r="C806" s="24" t="s">
        <v>390</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319</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s="17">
        <v>1</v>
      </c>
      <c r="BT806">
        <v>0</v>
      </c>
      <c r="BU806">
        <v>1</v>
      </c>
      <c r="BV806">
        <v>0</v>
      </c>
      <c r="BW806" s="17">
        <v>0</v>
      </c>
      <c r="BX806">
        <v>0</v>
      </c>
      <c r="BY806">
        <v>0</v>
      </c>
      <c r="BZ806" s="17">
        <v>0</v>
      </c>
      <c r="CA806">
        <v>0</v>
      </c>
      <c r="CB806">
        <v>0</v>
      </c>
      <c r="CC806">
        <v>0</v>
      </c>
      <c r="CD806">
        <v>0</v>
      </c>
      <c r="CE806">
        <v>1</v>
      </c>
      <c r="CF806">
        <v>0</v>
      </c>
      <c r="CG806">
        <v>0</v>
      </c>
      <c r="CH806">
        <v>0</v>
      </c>
      <c r="CI806">
        <v>0</v>
      </c>
      <c r="CJ806">
        <v>0</v>
      </c>
      <c r="CK806">
        <v>1</v>
      </c>
      <c r="CL806" s="17">
        <v>0</v>
      </c>
      <c r="CM806">
        <v>0</v>
      </c>
      <c r="CN806">
        <v>125</v>
      </c>
      <c r="CO806">
        <v>0</v>
      </c>
      <c r="CP806">
        <v>1</v>
      </c>
      <c r="CQ806">
        <v>22</v>
      </c>
      <c r="CR806" s="33" t="s">
        <v>85</v>
      </c>
    </row>
    <row r="807" spans="1:96" x14ac:dyDescent="0.25">
      <c r="A807">
        <v>806</v>
      </c>
      <c r="B807">
        <v>54</v>
      </c>
      <c r="C807" s="24" t="s">
        <v>390</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319</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s="17">
        <v>1</v>
      </c>
      <c r="BT807">
        <v>0</v>
      </c>
      <c r="BU807">
        <v>1</v>
      </c>
      <c r="BV807">
        <v>0</v>
      </c>
      <c r="BW807" s="17">
        <v>0</v>
      </c>
      <c r="BX807">
        <v>0</v>
      </c>
      <c r="BY807">
        <v>0</v>
      </c>
      <c r="BZ807" s="17">
        <v>0</v>
      </c>
      <c r="CA807">
        <v>0</v>
      </c>
      <c r="CB807">
        <v>0</v>
      </c>
      <c r="CC807">
        <v>0</v>
      </c>
      <c r="CD807">
        <v>0</v>
      </c>
      <c r="CE807">
        <v>1</v>
      </c>
      <c r="CF807">
        <v>0</v>
      </c>
      <c r="CG807">
        <v>0</v>
      </c>
      <c r="CH807">
        <v>0</v>
      </c>
      <c r="CI807">
        <v>0</v>
      </c>
      <c r="CJ807">
        <v>0</v>
      </c>
      <c r="CK807">
        <v>1</v>
      </c>
      <c r="CL807" s="17">
        <v>0</v>
      </c>
      <c r="CM807">
        <v>0</v>
      </c>
      <c r="CN807">
        <v>125</v>
      </c>
      <c r="CO807">
        <v>0</v>
      </c>
      <c r="CP807">
        <v>1</v>
      </c>
      <c r="CQ807">
        <v>22</v>
      </c>
      <c r="CR807" s="33" t="s">
        <v>85</v>
      </c>
    </row>
    <row r="808" spans="1:96" x14ac:dyDescent="0.25">
      <c r="A808">
        <v>807</v>
      </c>
      <c r="B808">
        <v>54</v>
      </c>
      <c r="C808" s="24" t="s">
        <v>390</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319</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s="17">
        <v>1</v>
      </c>
      <c r="BT808">
        <v>0</v>
      </c>
      <c r="BU808">
        <v>1</v>
      </c>
      <c r="BV808">
        <v>0</v>
      </c>
      <c r="BW808" s="17">
        <v>0</v>
      </c>
      <c r="BX808">
        <v>0</v>
      </c>
      <c r="BY808">
        <v>0</v>
      </c>
      <c r="BZ808" s="17">
        <v>0</v>
      </c>
      <c r="CA808">
        <v>0</v>
      </c>
      <c r="CB808">
        <v>0</v>
      </c>
      <c r="CC808">
        <v>0</v>
      </c>
      <c r="CD808">
        <v>0</v>
      </c>
      <c r="CE808">
        <v>1</v>
      </c>
      <c r="CF808">
        <v>0</v>
      </c>
      <c r="CG808">
        <v>0</v>
      </c>
      <c r="CH808">
        <v>0</v>
      </c>
      <c r="CI808">
        <v>0</v>
      </c>
      <c r="CJ808">
        <v>0</v>
      </c>
      <c r="CK808">
        <v>1</v>
      </c>
      <c r="CL808" s="17">
        <v>0</v>
      </c>
      <c r="CM808">
        <v>0</v>
      </c>
      <c r="CN808">
        <v>125</v>
      </c>
      <c r="CO808">
        <v>0</v>
      </c>
      <c r="CP808">
        <v>1</v>
      </c>
      <c r="CQ808">
        <v>22</v>
      </c>
      <c r="CR808" s="33" t="s">
        <v>85</v>
      </c>
    </row>
    <row r="809" spans="1:96" x14ac:dyDescent="0.25">
      <c r="A809">
        <v>808</v>
      </c>
      <c r="B809">
        <v>54</v>
      </c>
      <c r="C809" s="24" t="s">
        <v>390</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319</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s="17">
        <v>1</v>
      </c>
      <c r="BT809">
        <v>0</v>
      </c>
      <c r="BU809">
        <v>1</v>
      </c>
      <c r="BV809">
        <v>0</v>
      </c>
      <c r="BW809" s="17">
        <v>0</v>
      </c>
      <c r="BX809">
        <v>0</v>
      </c>
      <c r="BY809">
        <v>0</v>
      </c>
      <c r="BZ809" s="17">
        <v>0</v>
      </c>
      <c r="CA809">
        <v>0</v>
      </c>
      <c r="CB809">
        <v>0</v>
      </c>
      <c r="CC809">
        <v>0</v>
      </c>
      <c r="CD809">
        <v>0</v>
      </c>
      <c r="CE809">
        <v>1</v>
      </c>
      <c r="CF809">
        <v>0</v>
      </c>
      <c r="CG809">
        <v>0</v>
      </c>
      <c r="CH809">
        <v>0</v>
      </c>
      <c r="CI809">
        <v>0</v>
      </c>
      <c r="CJ809">
        <v>0</v>
      </c>
      <c r="CK809">
        <v>1</v>
      </c>
      <c r="CL809" s="17">
        <v>0</v>
      </c>
      <c r="CM809">
        <v>0</v>
      </c>
      <c r="CN809">
        <v>125</v>
      </c>
      <c r="CO809">
        <v>0</v>
      </c>
      <c r="CP809">
        <v>1</v>
      </c>
      <c r="CQ809">
        <v>22</v>
      </c>
      <c r="CR809" s="33" t="s">
        <v>85</v>
      </c>
    </row>
    <row r="810" spans="1:96" x14ac:dyDescent="0.25">
      <c r="A810">
        <v>809</v>
      </c>
      <c r="B810">
        <v>54</v>
      </c>
      <c r="C810" s="24" t="s">
        <v>390</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319</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s="17">
        <v>1</v>
      </c>
      <c r="BT810">
        <v>0</v>
      </c>
      <c r="BU810">
        <v>1</v>
      </c>
      <c r="BV810">
        <v>0</v>
      </c>
      <c r="BW810" s="17">
        <v>0</v>
      </c>
      <c r="BX810">
        <v>0</v>
      </c>
      <c r="BY810">
        <v>0</v>
      </c>
      <c r="BZ810" s="17">
        <v>0</v>
      </c>
      <c r="CA810">
        <v>0</v>
      </c>
      <c r="CB810">
        <v>0</v>
      </c>
      <c r="CC810">
        <v>0</v>
      </c>
      <c r="CD810">
        <v>0</v>
      </c>
      <c r="CE810">
        <v>1</v>
      </c>
      <c r="CF810">
        <v>0</v>
      </c>
      <c r="CG810">
        <v>0</v>
      </c>
      <c r="CH810">
        <v>0</v>
      </c>
      <c r="CI810">
        <v>0</v>
      </c>
      <c r="CJ810">
        <v>0</v>
      </c>
      <c r="CK810">
        <v>1</v>
      </c>
      <c r="CL810" s="17">
        <v>0</v>
      </c>
      <c r="CM810">
        <v>0</v>
      </c>
      <c r="CN810">
        <v>125</v>
      </c>
      <c r="CO810">
        <v>0</v>
      </c>
      <c r="CP810">
        <v>1</v>
      </c>
      <c r="CQ810">
        <v>22</v>
      </c>
      <c r="CR810" s="33" t="s">
        <v>85</v>
      </c>
    </row>
    <row r="811" spans="1:96" x14ac:dyDescent="0.25">
      <c r="A811">
        <v>810</v>
      </c>
      <c r="B811">
        <v>54</v>
      </c>
      <c r="C811" s="24" t="s">
        <v>390</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319</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s="17">
        <v>1</v>
      </c>
      <c r="BT811">
        <v>0</v>
      </c>
      <c r="BU811">
        <v>1</v>
      </c>
      <c r="BV811">
        <v>0</v>
      </c>
      <c r="BW811" s="17">
        <v>0</v>
      </c>
      <c r="BX811">
        <v>0</v>
      </c>
      <c r="BY811">
        <v>0</v>
      </c>
      <c r="BZ811" s="17">
        <v>0</v>
      </c>
      <c r="CA811">
        <v>0</v>
      </c>
      <c r="CB811">
        <v>0</v>
      </c>
      <c r="CC811">
        <v>0</v>
      </c>
      <c r="CD811">
        <v>0</v>
      </c>
      <c r="CE811">
        <v>1</v>
      </c>
      <c r="CF811">
        <v>0</v>
      </c>
      <c r="CG811">
        <v>0</v>
      </c>
      <c r="CH811">
        <v>0</v>
      </c>
      <c r="CI811">
        <v>0</v>
      </c>
      <c r="CJ811">
        <v>0</v>
      </c>
      <c r="CK811">
        <v>1</v>
      </c>
      <c r="CL811" s="17">
        <v>0</v>
      </c>
      <c r="CM811">
        <v>0</v>
      </c>
      <c r="CN811">
        <v>125</v>
      </c>
      <c r="CO811">
        <v>0</v>
      </c>
      <c r="CP811">
        <v>1</v>
      </c>
      <c r="CQ811">
        <v>22</v>
      </c>
      <c r="CR811" s="33" t="s">
        <v>85</v>
      </c>
    </row>
    <row r="812" spans="1:96" s="136" customFormat="1" x14ac:dyDescent="0.25">
      <c r="A812" s="136">
        <v>811</v>
      </c>
      <c r="B812" s="136">
        <v>54</v>
      </c>
      <c r="C812" s="137" t="s">
        <v>390</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319</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50">
        <v>1</v>
      </c>
      <c r="BT812" s="136">
        <v>0</v>
      </c>
      <c r="BU812" s="136">
        <v>1</v>
      </c>
      <c r="BV812" s="136">
        <v>0</v>
      </c>
      <c r="BW812" s="17">
        <v>0</v>
      </c>
      <c r="BX812">
        <v>0</v>
      </c>
      <c r="BY812">
        <v>0</v>
      </c>
      <c r="BZ812" s="17">
        <v>0</v>
      </c>
      <c r="CA812" s="136">
        <v>0</v>
      </c>
      <c r="CB812" s="136">
        <v>0</v>
      </c>
      <c r="CC812" s="136">
        <v>0</v>
      </c>
      <c r="CD812" s="136">
        <v>0</v>
      </c>
      <c r="CE812" s="136">
        <v>1</v>
      </c>
      <c r="CF812" s="136">
        <v>0</v>
      </c>
      <c r="CG812" s="136">
        <v>0</v>
      </c>
      <c r="CH812">
        <v>0</v>
      </c>
      <c r="CI812" s="136">
        <v>0</v>
      </c>
      <c r="CJ812" s="136">
        <v>0</v>
      </c>
      <c r="CK812" s="136">
        <v>1</v>
      </c>
      <c r="CL812" s="150">
        <v>0</v>
      </c>
      <c r="CM812">
        <v>0</v>
      </c>
      <c r="CN812">
        <v>125</v>
      </c>
      <c r="CO812">
        <v>0</v>
      </c>
      <c r="CP812">
        <v>1</v>
      </c>
      <c r="CQ812">
        <v>22</v>
      </c>
      <c r="CR812" s="33" t="s">
        <v>85</v>
      </c>
    </row>
    <row r="813" spans="1:96" x14ac:dyDescent="0.25">
      <c r="A813">
        <v>812</v>
      </c>
      <c r="B813">
        <v>55</v>
      </c>
      <c r="C813" s="24" t="s">
        <v>398</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415</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s="17">
        <v>0</v>
      </c>
      <c r="BT813">
        <v>0</v>
      </c>
      <c r="BU813">
        <v>0</v>
      </c>
      <c r="BV813">
        <v>0</v>
      </c>
      <c r="BW813" s="17">
        <v>0</v>
      </c>
      <c r="BX813">
        <v>0</v>
      </c>
      <c r="BY813">
        <v>0</v>
      </c>
      <c r="BZ813" s="17">
        <v>0</v>
      </c>
      <c r="CA813">
        <v>1</v>
      </c>
      <c r="CB813">
        <v>1</v>
      </c>
      <c r="CC813">
        <v>0</v>
      </c>
      <c r="CD813">
        <v>0</v>
      </c>
      <c r="CE813">
        <v>0</v>
      </c>
      <c r="CF813">
        <v>0</v>
      </c>
      <c r="CG813">
        <v>0</v>
      </c>
      <c r="CH813">
        <v>1</v>
      </c>
      <c r="CI813">
        <v>1</v>
      </c>
      <c r="CJ813">
        <v>1</v>
      </c>
      <c r="CK813">
        <v>1</v>
      </c>
      <c r="CL813" s="17">
        <v>1</v>
      </c>
      <c r="CM813">
        <v>4.0000000000000001E-3</v>
      </c>
      <c r="CN813">
        <v>2</v>
      </c>
      <c r="CO813">
        <v>1</v>
      </c>
      <c r="CP813">
        <v>0</v>
      </c>
      <c r="CQ813">
        <v>41</v>
      </c>
      <c r="CR813" s="33" t="s">
        <v>85</v>
      </c>
    </row>
    <row r="814" spans="1:96" x14ac:dyDescent="0.25">
      <c r="A814">
        <v>813</v>
      </c>
      <c r="B814">
        <v>55</v>
      </c>
      <c r="C814" s="24" t="s">
        <v>398</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415</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s="17">
        <v>0</v>
      </c>
      <c r="BT814">
        <v>0</v>
      </c>
      <c r="BU814">
        <v>0</v>
      </c>
      <c r="BV814">
        <v>0</v>
      </c>
      <c r="BW814" s="17">
        <v>0</v>
      </c>
      <c r="BX814">
        <v>0</v>
      </c>
      <c r="BY814">
        <v>0</v>
      </c>
      <c r="BZ814" s="17">
        <v>0</v>
      </c>
      <c r="CA814">
        <v>1</v>
      </c>
      <c r="CB814">
        <v>1</v>
      </c>
      <c r="CC814">
        <v>0</v>
      </c>
      <c r="CD814">
        <v>0</v>
      </c>
      <c r="CE814">
        <v>0</v>
      </c>
      <c r="CF814">
        <v>0</v>
      </c>
      <c r="CG814">
        <v>0</v>
      </c>
      <c r="CH814">
        <v>1</v>
      </c>
      <c r="CI814">
        <v>1</v>
      </c>
      <c r="CJ814">
        <v>1</v>
      </c>
      <c r="CK814">
        <v>1</v>
      </c>
      <c r="CL814" s="17">
        <v>1</v>
      </c>
      <c r="CM814">
        <v>4.0000000000000001E-3</v>
      </c>
      <c r="CN814">
        <v>2</v>
      </c>
      <c r="CO814">
        <v>1</v>
      </c>
      <c r="CP814">
        <v>0</v>
      </c>
      <c r="CQ814">
        <v>41</v>
      </c>
      <c r="CR814" s="33" t="s">
        <v>85</v>
      </c>
    </row>
    <row r="815" spans="1:96" x14ac:dyDescent="0.25">
      <c r="A815">
        <v>814</v>
      </c>
      <c r="B815">
        <v>55</v>
      </c>
      <c r="C815" s="24" t="s">
        <v>398</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415</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s="17">
        <v>0</v>
      </c>
      <c r="BT815">
        <v>0</v>
      </c>
      <c r="BU815">
        <v>0</v>
      </c>
      <c r="BV815">
        <v>0</v>
      </c>
      <c r="BW815" s="17">
        <v>0</v>
      </c>
      <c r="BX815">
        <v>0</v>
      </c>
      <c r="BY815">
        <v>0</v>
      </c>
      <c r="BZ815" s="17">
        <v>0</v>
      </c>
      <c r="CA815">
        <v>1</v>
      </c>
      <c r="CB815">
        <v>1</v>
      </c>
      <c r="CC815">
        <v>0</v>
      </c>
      <c r="CD815">
        <v>0</v>
      </c>
      <c r="CE815">
        <v>0</v>
      </c>
      <c r="CF815">
        <v>0</v>
      </c>
      <c r="CG815">
        <v>0</v>
      </c>
      <c r="CH815">
        <v>1</v>
      </c>
      <c r="CI815">
        <v>1</v>
      </c>
      <c r="CJ815">
        <v>1</v>
      </c>
      <c r="CK815">
        <v>1</v>
      </c>
      <c r="CL815" s="17">
        <v>1</v>
      </c>
      <c r="CM815">
        <v>4.0000000000000001E-3</v>
      </c>
      <c r="CN815">
        <v>2</v>
      </c>
      <c r="CO815">
        <v>1</v>
      </c>
      <c r="CP815">
        <v>0</v>
      </c>
      <c r="CQ815">
        <v>41</v>
      </c>
      <c r="CR815" s="33" t="s">
        <v>85</v>
      </c>
    </row>
    <row r="816" spans="1:96" x14ac:dyDescent="0.25">
      <c r="A816">
        <v>815</v>
      </c>
      <c r="B816">
        <v>55</v>
      </c>
      <c r="C816" s="24" t="s">
        <v>398</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415</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s="17">
        <v>0</v>
      </c>
      <c r="BT816">
        <v>0</v>
      </c>
      <c r="BU816">
        <v>0</v>
      </c>
      <c r="BV816">
        <v>0</v>
      </c>
      <c r="BW816" s="17">
        <v>0</v>
      </c>
      <c r="BX816">
        <v>0</v>
      </c>
      <c r="BY816">
        <v>0</v>
      </c>
      <c r="BZ816" s="17">
        <v>0</v>
      </c>
      <c r="CA816">
        <v>1</v>
      </c>
      <c r="CB816">
        <v>1</v>
      </c>
      <c r="CC816">
        <v>0</v>
      </c>
      <c r="CD816">
        <v>0</v>
      </c>
      <c r="CE816">
        <v>0</v>
      </c>
      <c r="CF816">
        <v>0</v>
      </c>
      <c r="CG816">
        <v>0</v>
      </c>
      <c r="CH816">
        <v>1</v>
      </c>
      <c r="CI816">
        <v>1</v>
      </c>
      <c r="CJ816">
        <v>1</v>
      </c>
      <c r="CK816">
        <v>1</v>
      </c>
      <c r="CL816" s="17">
        <v>1</v>
      </c>
      <c r="CM816">
        <v>4.0000000000000001E-3</v>
      </c>
      <c r="CN816">
        <v>2</v>
      </c>
      <c r="CO816">
        <v>1</v>
      </c>
      <c r="CP816">
        <v>0</v>
      </c>
      <c r="CQ816">
        <v>41</v>
      </c>
      <c r="CR816" s="33" t="s">
        <v>85</v>
      </c>
    </row>
    <row r="817" spans="1:96" x14ac:dyDescent="0.25">
      <c r="A817">
        <v>816</v>
      </c>
      <c r="B817">
        <v>55</v>
      </c>
      <c r="C817" s="24" t="s">
        <v>398</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415</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s="17">
        <v>0</v>
      </c>
      <c r="BT817">
        <v>0</v>
      </c>
      <c r="BU817">
        <v>0</v>
      </c>
      <c r="BV817">
        <v>0</v>
      </c>
      <c r="BW817" s="17">
        <v>0</v>
      </c>
      <c r="BX817">
        <v>0</v>
      </c>
      <c r="BY817">
        <v>0</v>
      </c>
      <c r="BZ817" s="17">
        <v>0</v>
      </c>
      <c r="CA817">
        <v>1</v>
      </c>
      <c r="CB817">
        <v>1</v>
      </c>
      <c r="CC817">
        <v>0</v>
      </c>
      <c r="CD817">
        <v>0</v>
      </c>
      <c r="CE817">
        <v>0</v>
      </c>
      <c r="CF817">
        <v>0</v>
      </c>
      <c r="CG817">
        <v>0</v>
      </c>
      <c r="CH817">
        <v>1</v>
      </c>
      <c r="CI817">
        <v>1</v>
      </c>
      <c r="CJ817">
        <v>1</v>
      </c>
      <c r="CK817">
        <v>1</v>
      </c>
      <c r="CL817" s="17">
        <v>1</v>
      </c>
      <c r="CM817">
        <v>4.0000000000000001E-3</v>
      </c>
      <c r="CN817">
        <v>2</v>
      </c>
      <c r="CO817">
        <v>1</v>
      </c>
      <c r="CP817">
        <v>0</v>
      </c>
      <c r="CQ817">
        <v>41</v>
      </c>
      <c r="CR817" s="33" t="s">
        <v>85</v>
      </c>
    </row>
    <row r="818" spans="1:96" x14ac:dyDescent="0.25">
      <c r="A818">
        <v>817</v>
      </c>
      <c r="B818">
        <v>55</v>
      </c>
      <c r="C818" s="24" t="s">
        <v>398</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415</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s="17">
        <v>0</v>
      </c>
      <c r="BT818">
        <v>0</v>
      </c>
      <c r="BU818">
        <v>0</v>
      </c>
      <c r="BV818">
        <v>0</v>
      </c>
      <c r="BW818" s="17">
        <v>0</v>
      </c>
      <c r="BX818">
        <v>0</v>
      </c>
      <c r="BY818">
        <v>0</v>
      </c>
      <c r="BZ818" s="17">
        <v>0</v>
      </c>
      <c r="CA818">
        <v>1</v>
      </c>
      <c r="CB818">
        <v>1</v>
      </c>
      <c r="CC818">
        <v>0</v>
      </c>
      <c r="CD818">
        <v>0</v>
      </c>
      <c r="CE818">
        <v>0</v>
      </c>
      <c r="CF818">
        <v>0</v>
      </c>
      <c r="CG818">
        <v>0</v>
      </c>
      <c r="CH818">
        <v>1</v>
      </c>
      <c r="CI818">
        <v>1</v>
      </c>
      <c r="CJ818">
        <v>1</v>
      </c>
      <c r="CK818">
        <v>1</v>
      </c>
      <c r="CL818" s="17">
        <v>1</v>
      </c>
      <c r="CM818">
        <v>4.0000000000000001E-3</v>
      </c>
      <c r="CN818">
        <v>2</v>
      </c>
      <c r="CO818">
        <v>1</v>
      </c>
      <c r="CP818">
        <v>0</v>
      </c>
      <c r="CQ818">
        <v>41</v>
      </c>
      <c r="CR818" s="33" t="s">
        <v>85</v>
      </c>
    </row>
    <row r="819" spans="1:96" x14ac:dyDescent="0.25">
      <c r="A819">
        <v>818</v>
      </c>
      <c r="B819">
        <v>55</v>
      </c>
      <c r="C819" s="24" t="s">
        <v>398</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415</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s="17">
        <v>0</v>
      </c>
      <c r="BT819">
        <v>0</v>
      </c>
      <c r="BU819">
        <v>0</v>
      </c>
      <c r="BV819">
        <v>0</v>
      </c>
      <c r="BW819" s="17">
        <v>0</v>
      </c>
      <c r="BX819">
        <v>0</v>
      </c>
      <c r="BY819">
        <v>0</v>
      </c>
      <c r="BZ819" s="17">
        <v>0</v>
      </c>
      <c r="CA819">
        <v>1</v>
      </c>
      <c r="CB819">
        <v>1</v>
      </c>
      <c r="CC819">
        <v>0</v>
      </c>
      <c r="CD819">
        <v>0</v>
      </c>
      <c r="CE819">
        <v>0</v>
      </c>
      <c r="CF819">
        <v>0</v>
      </c>
      <c r="CG819">
        <v>0</v>
      </c>
      <c r="CH819">
        <v>1</v>
      </c>
      <c r="CI819">
        <v>1</v>
      </c>
      <c r="CJ819">
        <v>1</v>
      </c>
      <c r="CK819">
        <v>1</v>
      </c>
      <c r="CL819" s="17">
        <v>1</v>
      </c>
      <c r="CM819">
        <v>4.0000000000000001E-3</v>
      </c>
      <c r="CN819">
        <v>2</v>
      </c>
      <c r="CO819">
        <v>1</v>
      </c>
      <c r="CP819">
        <v>0</v>
      </c>
      <c r="CQ819">
        <v>41</v>
      </c>
      <c r="CR819" s="33" t="s">
        <v>85</v>
      </c>
    </row>
    <row r="820" spans="1:96" x14ac:dyDescent="0.25">
      <c r="A820">
        <v>819</v>
      </c>
      <c r="B820">
        <v>55</v>
      </c>
      <c r="C820" s="24" t="s">
        <v>398</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415</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s="17">
        <v>0</v>
      </c>
      <c r="BT820">
        <v>0</v>
      </c>
      <c r="BU820">
        <v>0</v>
      </c>
      <c r="BV820">
        <v>0</v>
      </c>
      <c r="BW820" s="17">
        <v>0</v>
      </c>
      <c r="BX820">
        <v>0</v>
      </c>
      <c r="BY820">
        <v>0</v>
      </c>
      <c r="BZ820" s="17">
        <v>0</v>
      </c>
      <c r="CA820">
        <v>1</v>
      </c>
      <c r="CB820">
        <v>1</v>
      </c>
      <c r="CC820">
        <v>0</v>
      </c>
      <c r="CD820">
        <v>0</v>
      </c>
      <c r="CE820">
        <v>0</v>
      </c>
      <c r="CF820">
        <v>0</v>
      </c>
      <c r="CG820">
        <v>0</v>
      </c>
      <c r="CH820">
        <v>1</v>
      </c>
      <c r="CI820">
        <v>1</v>
      </c>
      <c r="CJ820">
        <v>1</v>
      </c>
      <c r="CK820">
        <v>1</v>
      </c>
      <c r="CL820" s="17">
        <v>1</v>
      </c>
      <c r="CM820">
        <v>4.0000000000000001E-3</v>
      </c>
      <c r="CN820">
        <v>2</v>
      </c>
      <c r="CO820">
        <v>1</v>
      </c>
      <c r="CP820">
        <v>0</v>
      </c>
      <c r="CQ820">
        <v>41</v>
      </c>
      <c r="CR820" s="33" t="s">
        <v>85</v>
      </c>
    </row>
    <row r="821" spans="1:96" x14ac:dyDescent="0.25">
      <c r="A821">
        <v>820</v>
      </c>
      <c r="B821">
        <v>55</v>
      </c>
      <c r="C821" s="24" t="s">
        <v>398</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415</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s="17">
        <v>0</v>
      </c>
      <c r="BT821">
        <v>0</v>
      </c>
      <c r="BU821">
        <v>0</v>
      </c>
      <c r="BV821">
        <v>0</v>
      </c>
      <c r="BW821" s="17">
        <v>0</v>
      </c>
      <c r="BX821">
        <v>0</v>
      </c>
      <c r="BY821">
        <v>0</v>
      </c>
      <c r="BZ821" s="17">
        <v>0</v>
      </c>
      <c r="CA821">
        <v>1</v>
      </c>
      <c r="CB821">
        <v>1</v>
      </c>
      <c r="CC821">
        <v>0</v>
      </c>
      <c r="CD821">
        <v>0</v>
      </c>
      <c r="CE821">
        <v>0</v>
      </c>
      <c r="CF821">
        <v>0</v>
      </c>
      <c r="CG821">
        <v>0</v>
      </c>
      <c r="CH821">
        <v>1</v>
      </c>
      <c r="CI821">
        <v>1</v>
      </c>
      <c r="CJ821">
        <v>1</v>
      </c>
      <c r="CK821">
        <v>1</v>
      </c>
      <c r="CL821" s="17">
        <v>1</v>
      </c>
      <c r="CM821">
        <v>4.0000000000000001E-3</v>
      </c>
      <c r="CN821">
        <v>2</v>
      </c>
      <c r="CO821">
        <v>1</v>
      </c>
      <c r="CP821">
        <v>0</v>
      </c>
      <c r="CQ821">
        <v>41</v>
      </c>
      <c r="CR821" s="33" t="s">
        <v>85</v>
      </c>
    </row>
    <row r="822" spans="1:96" x14ac:dyDescent="0.25">
      <c r="A822">
        <v>821</v>
      </c>
      <c r="B822">
        <v>55</v>
      </c>
      <c r="C822" s="24" t="s">
        <v>398</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415</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s="17">
        <v>0</v>
      </c>
      <c r="BT822">
        <v>0</v>
      </c>
      <c r="BU822">
        <v>0</v>
      </c>
      <c r="BV822">
        <v>0</v>
      </c>
      <c r="BW822" s="17">
        <v>0</v>
      </c>
      <c r="BX822">
        <v>0</v>
      </c>
      <c r="BY822">
        <v>0</v>
      </c>
      <c r="BZ822" s="17">
        <v>0</v>
      </c>
      <c r="CA822">
        <v>1</v>
      </c>
      <c r="CB822">
        <v>1</v>
      </c>
      <c r="CC822">
        <v>0</v>
      </c>
      <c r="CD822">
        <v>0</v>
      </c>
      <c r="CE822">
        <v>0</v>
      </c>
      <c r="CF822">
        <v>0</v>
      </c>
      <c r="CG822">
        <v>0</v>
      </c>
      <c r="CH822">
        <v>1</v>
      </c>
      <c r="CI822">
        <v>1</v>
      </c>
      <c r="CJ822">
        <v>1</v>
      </c>
      <c r="CK822">
        <v>1</v>
      </c>
      <c r="CL822" s="17">
        <v>1</v>
      </c>
      <c r="CM822">
        <v>4.0000000000000001E-3</v>
      </c>
      <c r="CN822">
        <v>2</v>
      </c>
      <c r="CO822">
        <v>1</v>
      </c>
      <c r="CP822">
        <v>0</v>
      </c>
      <c r="CQ822">
        <v>41</v>
      </c>
      <c r="CR822" s="33" t="s">
        <v>85</v>
      </c>
    </row>
    <row r="823" spans="1:96" x14ac:dyDescent="0.25">
      <c r="A823">
        <v>822</v>
      </c>
      <c r="B823">
        <v>55</v>
      </c>
      <c r="C823" s="24" t="s">
        <v>398</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415</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s="17">
        <v>0</v>
      </c>
      <c r="BT823">
        <v>0</v>
      </c>
      <c r="BU823">
        <v>0</v>
      </c>
      <c r="BV823">
        <v>0</v>
      </c>
      <c r="BW823" s="17">
        <v>0</v>
      </c>
      <c r="BX823">
        <v>0</v>
      </c>
      <c r="BY823">
        <v>0</v>
      </c>
      <c r="BZ823" s="17">
        <v>0</v>
      </c>
      <c r="CA823">
        <v>1</v>
      </c>
      <c r="CB823">
        <v>1</v>
      </c>
      <c r="CC823">
        <v>0</v>
      </c>
      <c r="CD823">
        <v>0</v>
      </c>
      <c r="CE823">
        <v>0</v>
      </c>
      <c r="CF823">
        <v>0</v>
      </c>
      <c r="CG823">
        <v>0</v>
      </c>
      <c r="CH823">
        <v>1</v>
      </c>
      <c r="CI823">
        <v>1</v>
      </c>
      <c r="CJ823">
        <v>1</v>
      </c>
      <c r="CK823">
        <v>1</v>
      </c>
      <c r="CL823" s="17">
        <v>1</v>
      </c>
      <c r="CM823">
        <v>4.0000000000000001E-3</v>
      </c>
      <c r="CN823">
        <v>2</v>
      </c>
      <c r="CO823">
        <v>1</v>
      </c>
      <c r="CP823">
        <v>0</v>
      </c>
      <c r="CQ823">
        <v>41</v>
      </c>
      <c r="CR823" s="33" t="s">
        <v>85</v>
      </c>
    </row>
    <row r="824" spans="1:96" s="136" customFormat="1" x14ac:dyDescent="0.25">
      <c r="A824" s="136">
        <v>823</v>
      </c>
      <c r="B824" s="136">
        <v>55</v>
      </c>
      <c r="C824" s="137" t="s">
        <v>398</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415</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50">
        <v>0</v>
      </c>
      <c r="BT824" s="136">
        <v>0</v>
      </c>
      <c r="BU824" s="136">
        <v>0</v>
      </c>
      <c r="BV824" s="136">
        <v>0</v>
      </c>
      <c r="BW824" s="17">
        <v>0</v>
      </c>
      <c r="BX824">
        <v>0</v>
      </c>
      <c r="BY824">
        <v>0</v>
      </c>
      <c r="BZ824" s="17">
        <v>0</v>
      </c>
      <c r="CA824" s="136">
        <v>1</v>
      </c>
      <c r="CB824" s="136">
        <v>1</v>
      </c>
      <c r="CC824" s="136">
        <v>0</v>
      </c>
      <c r="CD824" s="136">
        <v>0</v>
      </c>
      <c r="CE824" s="136">
        <v>0</v>
      </c>
      <c r="CF824" s="136">
        <v>0</v>
      </c>
      <c r="CG824" s="136">
        <v>0</v>
      </c>
      <c r="CH824">
        <v>1</v>
      </c>
      <c r="CI824" s="136">
        <v>1</v>
      </c>
      <c r="CJ824" s="136">
        <v>1</v>
      </c>
      <c r="CK824" s="136">
        <v>1</v>
      </c>
      <c r="CL824" s="150">
        <v>1</v>
      </c>
      <c r="CM824">
        <v>4.0000000000000001E-3</v>
      </c>
      <c r="CN824">
        <v>2</v>
      </c>
      <c r="CO824">
        <v>1</v>
      </c>
      <c r="CP824">
        <v>0</v>
      </c>
      <c r="CQ824">
        <v>41</v>
      </c>
      <c r="CR824" s="33" t="s">
        <v>85</v>
      </c>
    </row>
    <row r="825" spans="1:96" x14ac:dyDescent="0.25">
      <c r="A825">
        <v>824</v>
      </c>
      <c r="B825">
        <v>56</v>
      </c>
      <c r="C825" s="24" t="s">
        <v>3796</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9.3600000000000012</v>
      </c>
      <c r="X825" s="7">
        <v>1</v>
      </c>
      <c r="Y825" s="9">
        <v>0</v>
      </c>
      <c r="Z825" s="9">
        <v>1</v>
      </c>
      <c r="AA825" s="9">
        <v>0</v>
      </c>
      <c r="AB825" s="9">
        <v>0</v>
      </c>
      <c r="AC825" s="9">
        <v>1</v>
      </c>
      <c r="AD825" s="29">
        <v>0</v>
      </c>
      <c r="AE825" s="9">
        <v>0</v>
      </c>
      <c r="AF825" s="9">
        <v>0</v>
      </c>
      <c r="AG825" s="29">
        <v>1</v>
      </c>
      <c r="AH825" s="9">
        <v>0</v>
      </c>
      <c r="AI825" s="29">
        <v>1</v>
      </c>
      <c r="AJ825" s="20">
        <v>2011</v>
      </c>
      <c r="AK825" s="32">
        <v>0</v>
      </c>
      <c r="AL825" s="32">
        <v>0.44</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495</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s="17">
        <v>0</v>
      </c>
      <c r="BT825">
        <v>0</v>
      </c>
      <c r="BU825">
        <v>1</v>
      </c>
      <c r="BV825">
        <v>0</v>
      </c>
      <c r="BW825" s="17">
        <v>0</v>
      </c>
      <c r="BX825">
        <v>0</v>
      </c>
      <c r="BY825">
        <v>0</v>
      </c>
      <c r="BZ825" s="17">
        <v>0</v>
      </c>
      <c r="CA825">
        <v>0</v>
      </c>
      <c r="CB825">
        <v>0</v>
      </c>
      <c r="CC825">
        <v>0</v>
      </c>
      <c r="CD825">
        <v>0</v>
      </c>
      <c r="CE825">
        <v>0</v>
      </c>
      <c r="CF825">
        <v>0</v>
      </c>
      <c r="CG825">
        <v>0</v>
      </c>
      <c r="CH825">
        <v>0</v>
      </c>
      <c r="CI825">
        <v>0</v>
      </c>
      <c r="CJ825">
        <v>0</v>
      </c>
      <c r="CK825">
        <v>0</v>
      </c>
      <c r="CL825" s="17">
        <v>0</v>
      </c>
      <c r="CM825">
        <v>4.149</v>
      </c>
      <c r="CN825">
        <v>8</v>
      </c>
      <c r="CO825">
        <v>1</v>
      </c>
      <c r="CP825">
        <v>0</v>
      </c>
      <c r="CQ825">
        <v>40</v>
      </c>
      <c r="CR825" s="33" t="s">
        <v>85</v>
      </c>
    </row>
    <row r="826" spans="1:96" x14ac:dyDescent="0.25">
      <c r="A826">
        <v>825</v>
      </c>
      <c r="B826">
        <v>56</v>
      </c>
      <c r="C826" s="24" t="s">
        <v>3796</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9.3600000000000012</v>
      </c>
      <c r="X826" s="7">
        <v>1</v>
      </c>
      <c r="Y826" s="9">
        <v>0</v>
      </c>
      <c r="Z826" s="9">
        <v>1</v>
      </c>
      <c r="AA826" s="9">
        <v>0</v>
      </c>
      <c r="AB826" s="9">
        <v>0</v>
      </c>
      <c r="AC826" s="9">
        <v>1</v>
      </c>
      <c r="AD826" s="29">
        <v>0</v>
      </c>
      <c r="AE826" s="9">
        <v>0</v>
      </c>
      <c r="AF826" s="9">
        <v>0</v>
      </c>
      <c r="AG826" s="29">
        <v>1</v>
      </c>
      <c r="AH826" s="9">
        <v>0</v>
      </c>
      <c r="AI826" s="29">
        <v>1</v>
      </c>
      <c r="AJ826" s="20">
        <v>2011</v>
      </c>
      <c r="AK826" s="32">
        <v>0</v>
      </c>
      <c r="AL826" s="32">
        <v>0.44</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495</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s="17">
        <v>1</v>
      </c>
      <c r="BT826">
        <v>0</v>
      </c>
      <c r="BU826">
        <v>1</v>
      </c>
      <c r="BV826">
        <v>0</v>
      </c>
      <c r="BW826" s="17">
        <v>0</v>
      </c>
      <c r="BX826">
        <v>0</v>
      </c>
      <c r="BY826">
        <v>0</v>
      </c>
      <c r="BZ826" s="17">
        <v>0</v>
      </c>
      <c r="CA826">
        <v>0</v>
      </c>
      <c r="CB826">
        <v>0</v>
      </c>
      <c r="CC826">
        <v>0</v>
      </c>
      <c r="CD826">
        <v>0</v>
      </c>
      <c r="CE826">
        <v>0</v>
      </c>
      <c r="CF826">
        <v>0</v>
      </c>
      <c r="CG826">
        <v>0</v>
      </c>
      <c r="CH826">
        <v>0</v>
      </c>
      <c r="CI826">
        <v>0</v>
      </c>
      <c r="CJ826">
        <v>0</v>
      </c>
      <c r="CK826">
        <v>0</v>
      </c>
      <c r="CL826" s="17">
        <v>0</v>
      </c>
      <c r="CM826">
        <v>4.149</v>
      </c>
      <c r="CN826">
        <v>8</v>
      </c>
      <c r="CO826">
        <v>1</v>
      </c>
      <c r="CP826">
        <v>0</v>
      </c>
      <c r="CQ826">
        <v>40</v>
      </c>
      <c r="CR826" s="33" t="s">
        <v>85</v>
      </c>
    </row>
    <row r="827" spans="1:96" x14ac:dyDescent="0.25">
      <c r="A827">
        <v>826</v>
      </c>
      <c r="B827">
        <v>56</v>
      </c>
      <c r="C827" s="24" t="s">
        <v>3796</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9.3600000000000012</v>
      </c>
      <c r="X827" s="7">
        <v>1</v>
      </c>
      <c r="Y827" s="9">
        <v>0</v>
      </c>
      <c r="Z827" s="9">
        <v>1</v>
      </c>
      <c r="AA827" s="9">
        <v>0</v>
      </c>
      <c r="AB827" s="9">
        <v>0</v>
      </c>
      <c r="AC827" s="9">
        <v>1</v>
      </c>
      <c r="AD827" s="29">
        <v>0</v>
      </c>
      <c r="AE827" s="9">
        <v>0</v>
      </c>
      <c r="AF827" s="9">
        <v>0</v>
      </c>
      <c r="AG827" s="29">
        <v>1</v>
      </c>
      <c r="AH827" s="9">
        <v>0</v>
      </c>
      <c r="AI827" s="29">
        <v>1</v>
      </c>
      <c r="AJ827" s="20">
        <v>2011</v>
      </c>
      <c r="AK827" s="32">
        <v>0</v>
      </c>
      <c r="AL827" s="32">
        <v>0.44</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495</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s="17">
        <v>0</v>
      </c>
      <c r="BT827">
        <v>0</v>
      </c>
      <c r="BU827">
        <v>1</v>
      </c>
      <c r="BV827">
        <v>0</v>
      </c>
      <c r="BW827" s="17">
        <v>0</v>
      </c>
      <c r="BX827">
        <v>0</v>
      </c>
      <c r="BY827">
        <v>0</v>
      </c>
      <c r="BZ827" s="17">
        <v>0</v>
      </c>
      <c r="CA827">
        <v>0</v>
      </c>
      <c r="CB827">
        <v>0</v>
      </c>
      <c r="CC827">
        <v>0</v>
      </c>
      <c r="CD827">
        <v>0</v>
      </c>
      <c r="CE827">
        <v>1</v>
      </c>
      <c r="CF827">
        <v>0</v>
      </c>
      <c r="CG827">
        <v>1</v>
      </c>
      <c r="CH827">
        <v>0</v>
      </c>
      <c r="CI827">
        <v>0</v>
      </c>
      <c r="CJ827">
        <v>0</v>
      </c>
      <c r="CK827">
        <v>0</v>
      </c>
      <c r="CL827" s="17">
        <v>0</v>
      </c>
      <c r="CM827">
        <v>4.149</v>
      </c>
      <c r="CN827">
        <v>8</v>
      </c>
      <c r="CO827">
        <v>1</v>
      </c>
      <c r="CP827">
        <v>0</v>
      </c>
      <c r="CQ827">
        <v>40</v>
      </c>
      <c r="CR827" s="33" t="s">
        <v>85</v>
      </c>
    </row>
    <row r="828" spans="1:96" x14ac:dyDescent="0.25">
      <c r="A828">
        <v>827</v>
      </c>
      <c r="B828">
        <v>56</v>
      </c>
      <c r="C828" s="24" t="s">
        <v>3796</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9.3600000000000012</v>
      </c>
      <c r="X828" s="7">
        <v>1</v>
      </c>
      <c r="Y828" s="9">
        <v>0</v>
      </c>
      <c r="Z828" s="9">
        <v>1</v>
      </c>
      <c r="AA828" s="9">
        <v>0</v>
      </c>
      <c r="AB828" s="9">
        <v>0</v>
      </c>
      <c r="AC828" s="9">
        <v>1</v>
      </c>
      <c r="AD828" s="29">
        <v>0</v>
      </c>
      <c r="AE828" s="9">
        <v>0</v>
      </c>
      <c r="AF828" s="9">
        <v>0</v>
      </c>
      <c r="AG828" s="29">
        <v>1</v>
      </c>
      <c r="AH828" s="9">
        <v>0</v>
      </c>
      <c r="AI828" s="29">
        <v>1</v>
      </c>
      <c r="AJ828" s="20">
        <v>2011</v>
      </c>
      <c r="AK828" s="32">
        <v>0</v>
      </c>
      <c r="AL828" s="32">
        <v>0.44</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495</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s="17">
        <v>1</v>
      </c>
      <c r="BT828">
        <v>0</v>
      </c>
      <c r="BU828">
        <v>1</v>
      </c>
      <c r="BV828">
        <v>0</v>
      </c>
      <c r="BW828" s="17">
        <v>0</v>
      </c>
      <c r="BX828">
        <v>0</v>
      </c>
      <c r="BY828">
        <v>0</v>
      </c>
      <c r="BZ828" s="17">
        <v>0</v>
      </c>
      <c r="CA828">
        <v>0</v>
      </c>
      <c r="CB828">
        <v>0</v>
      </c>
      <c r="CC828">
        <v>0</v>
      </c>
      <c r="CD828">
        <v>0</v>
      </c>
      <c r="CE828">
        <v>1</v>
      </c>
      <c r="CF828">
        <v>0</v>
      </c>
      <c r="CG828">
        <v>1</v>
      </c>
      <c r="CH828">
        <v>0</v>
      </c>
      <c r="CI828">
        <v>0</v>
      </c>
      <c r="CJ828">
        <v>0</v>
      </c>
      <c r="CK828">
        <v>0</v>
      </c>
      <c r="CL828" s="17">
        <v>0</v>
      </c>
      <c r="CM828">
        <v>4.149</v>
      </c>
      <c r="CN828">
        <v>8</v>
      </c>
      <c r="CO828">
        <v>1</v>
      </c>
      <c r="CP828">
        <v>0</v>
      </c>
      <c r="CQ828">
        <v>40</v>
      </c>
      <c r="CR828" s="33" t="s">
        <v>85</v>
      </c>
    </row>
    <row r="829" spans="1:96" x14ac:dyDescent="0.25">
      <c r="A829">
        <v>828</v>
      </c>
      <c r="B829">
        <v>56</v>
      </c>
      <c r="C829" s="24" t="s">
        <v>3796</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9.3600000000000012</v>
      </c>
      <c r="X829" s="7">
        <v>1</v>
      </c>
      <c r="Y829" s="9">
        <v>0</v>
      </c>
      <c r="Z829" s="9">
        <v>1</v>
      </c>
      <c r="AA829" s="9">
        <v>0</v>
      </c>
      <c r="AB829" s="9">
        <v>0</v>
      </c>
      <c r="AC829" s="9">
        <v>1</v>
      </c>
      <c r="AD829" s="29">
        <v>0</v>
      </c>
      <c r="AE829" s="9">
        <v>0</v>
      </c>
      <c r="AF829" s="9">
        <v>0</v>
      </c>
      <c r="AG829" s="29">
        <v>1</v>
      </c>
      <c r="AH829" s="9">
        <v>0</v>
      </c>
      <c r="AI829" s="29">
        <v>1</v>
      </c>
      <c r="AJ829" s="20">
        <v>2011</v>
      </c>
      <c r="AK829" s="32">
        <v>0</v>
      </c>
      <c r="AL829" s="32">
        <v>0.44</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495</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s="17">
        <v>0</v>
      </c>
      <c r="BT829">
        <v>0</v>
      </c>
      <c r="BU829">
        <v>1</v>
      </c>
      <c r="BV829">
        <v>0</v>
      </c>
      <c r="BW829" s="17">
        <v>0</v>
      </c>
      <c r="BX829">
        <v>0</v>
      </c>
      <c r="BY829">
        <v>0</v>
      </c>
      <c r="BZ829" s="17">
        <v>0</v>
      </c>
      <c r="CA829">
        <v>0</v>
      </c>
      <c r="CB829">
        <v>0</v>
      </c>
      <c r="CC829">
        <v>0</v>
      </c>
      <c r="CD829">
        <v>0</v>
      </c>
      <c r="CE829">
        <v>0</v>
      </c>
      <c r="CF829">
        <v>0</v>
      </c>
      <c r="CG829">
        <v>0</v>
      </c>
      <c r="CH829">
        <v>0</v>
      </c>
      <c r="CI829">
        <v>0</v>
      </c>
      <c r="CJ829">
        <v>0</v>
      </c>
      <c r="CK829">
        <v>0</v>
      </c>
      <c r="CL829" s="17">
        <v>0</v>
      </c>
      <c r="CM829">
        <v>4.149</v>
      </c>
      <c r="CN829">
        <v>8</v>
      </c>
      <c r="CO829">
        <v>1</v>
      </c>
      <c r="CP829">
        <v>0</v>
      </c>
      <c r="CQ829">
        <v>40</v>
      </c>
      <c r="CR829" s="33" t="s">
        <v>85</v>
      </c>
    </row>
    <row r="830" spans="1:96" x14ac:dyDescent="0.25">
      <c r="A830">
        <v>829</v>
      </c>
      <c r="B830">
        <v>56</v>
      </c>
      <c r="C830" s="24" t="s">
        <v>3796</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9.3600000000000012</v>
      </c>
      <c r="X830" s="7">
        <v>1</v>
      </c>
      <c r="Y830" s="9">
        <v>0</v>
      </c>
      <c r="Z830" s="9">
        <v>1</v>
      </c>
      <c r="AA830" s="9">
        <v>0</v>
      </c>
      <c r="AB830" s="9">
        <v>0</v>
      </c>
      <c r="AC830" s="9">
        <v>1</v>
      </c>
      <c r="AD830" s="29">
        <v>0</v>
      </c>
      <c r="AE830" s="9">
        <v>0</v>
      </c>
      <c r="AF830" s="9">
        <v>0</v>
      </c>
      <c r="AG830" s="29">
        <v>1</v>
      </c>
      <c r="AH830" s="9">
        <v>0</v>
      </c>
      <c r="AI830" s="29">
        <v>1</v>
      </c>
      <c r="AJ830" s="20">
        <v>2011</v>
      </c>
      <c r="AK830" s="32">
        <v>0</v>
      </c>
      <c r="AL830" s="32">
        <v>0.44</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495</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s="17">
        <v>1</v>
      </c>
      <c r="BT830">
        <v>0</v>
      </c>
      <c r="BU830">
        <v>1</v>
      </c>
      <c r="BV830">
        <v>0</v>
      </c>
      <c r="BW830" s="17">
        <v>0</v>
      </c>
      <c r="BX830">
        <v>0</v>
      </c>
      <c r="BY830">
        <v>0</v>
      </c>
      <c r="BZ830" s="17">
        <v>0</v>
      </c>
      <c r="CA830">
        <v>0</v>
      </c>
      <c r="CB830">
        <v>0</v>
      </c>
      <c r="CC830">
        <v>0</v>
      </c>
      <c r="CD830">
        <v>0</v>
      </c>
      <c r="CE830">
        <v>0</v>
      </c>
      <c r="CF830">
        <v>0</v>
      </c>
      <c r="CG830">
        <v>0</v>
      </c>
      <c r="CH830">
        <v>0</v>
      </c>
      <c r="CI830">
        <v>0</v>
      </c>
      <c r="CJ830">
        <v>0</v>
      </c>
      <c r="CK830">
        <v>0</v>
      </c>
      <c r="CL830" s="17">
        <v>0</v>
      </c>
      <c r="CM830">
        <v>4.149</v>
      </c>
      <c r="CN830">
        <v>8</v>
      </c>
      <c r="CO830">
        <v>1</v>
      </c>
      <c r="CP830">
        <v>0</v>
      </c>
      <c r="CQ830">
        <v>40</v>
      </c>
      <c r="CR830" s="33" t="s">
        <v>85</v>
      </c>
    </row>
    <row r="831" spans="1:96" x14ac:dyDescent="0.25">
      <c r="A831">
        <v>830</v>
      </c>
      <c r="B831">
        <v>56</v>
      </c>
      <c r="C831" s="24" t="s">
        <v>3796</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9.3600000000000012</v>
      </c>
      <c r="X831" s="7">
        <v>1</v>
      </c>
      <c r="Y831" s="9">
        <v>0</v>
      </c>
      <c r="Z831" s="9">
        <v>1</v>
      </c>
      <c r="AA831" s="9">
        <v>0</v>
      </c>
      <c r="AB831" s="9">
        <v>0</v>
      </c>
      <c r="AC831" s="9">
        <v>1</v>
      </c>
      <c r="AD831" s="29">
        <v>0</v>
      </c>
      <c r="AE831" s="9">
        <v>0</v>
      </c>
      <c r="AF831" s="9">
        <v>0</v>
      </c>
      <c r="AG831" s="29">
        <v>1</v>
      </c>
      <c r="AH831" s="9">
        <v>0</v>
      </c>
      <c r="AI831" s="29">
        <v>1</v>
      </c>
      <c r="AJ831" s="20">
        <v>2011</v>
      </c>
      <c r="AK831" s="32">
        <v>0</v>
      </c>
      <c r="AL831" s="32">
        <v>0.44</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495</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s="17">
        <v>0</v>
      </c>
      <c r="BT831">
        <v>0</v>
      </c>
      <c r="BU831">
        <v>1</v>
      </c>
      <c r="BV831">
        <v>0</v>
      </c>
      <c r="BW831" s="17">
        <v>0</v>
      </c>
      <c r="BX831">
        <v>0</v>
      </c>
      <c r="BY831">
        <v>0</v>
      </c>
      <c r="BZ831" s="17">
        <v>0</v>
      </c>
      <c r="CA831">
        <v>0</v>
      </c>
      <c r="CB831">
        <v>0</v>
      </c>
      <c r="CC831">
        <v>0</v>
      </c>
      <c r="CD831">
        <v>0</v>
      </c>
      <c r="CE831">
        <v>1</v>
      </c>
      <c r="CF831">
        <v>0</v>
      </c>
      <c r="CG831">
        <v>1</v>
      </c>
      <c r="CH831">
        <v>0</v>
      </c>
      <c r="CI831">
        <v>0</v>
      </c>
      <c r="CJ831">
        <v>0</v>
      </c>
      <c r="CK831">
        <v>0</v>
      </c>
      <c r="CL831" s="17">
        <v>0</v>
      </c>
      <c r="CM831">
        <v>4.149</v>
      </c>
      <c r="CN831">
        <v>8</v>
      </c>
      <c r="CO831">
        <v>1</v>
      </c>
      <c r="CP831">
        <v>0</v>
      </c>
      <c r="CQ831">
        <v>40</v>
      </c>
      <c r="CR831" s="33" t="s">
        <v>85</v>
      </c>
    </row>
    <row r="832" spans="1:96" x14ac:dyDescent="0.25">
      <c r="A832">
        <v>831</v>
      </c>
      <c r="B832">
        <v>56</v>
      </c>
      <c r="C832" s="24" t="s">
        <v>3796</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9.3600000000000012</v>
      </c>
      <c r="X832" s="7">
        <v>1</v>
      </c>
      <c r="Y832" s="9">
        <v>0</v>
      </c>
      <c r="Z832" s="9">
        <v>1</v>
      </c>
      <c r="AA832" s="9">
        <v>0</v>
      </c>
      <c r="AB832" s="9">
        <v>0</v>
      </c>
      <c r="AC832" s="9">
        <v>1</v>
      </c>
      <c r="AD832" s="29">
        <v>0</v>
      </c>
      <c r="AE832" s="9">
        <v>0</v>
      </c>
      <c r="AF832" s="9">
        <v>0</v>
      </c>
      <c r="AG832" s="29">
        <v>1</v>
      </c>
      <c r="AH832" s="9">
        <v>0</v>
      </c>
      <c r="AI832" s="29">
        <v>1</v>
      </c>
      <c r="AJ832" s="20">
        <v>2011</v>
      </c>
      <c r="AK832" s="32">
        <v>0</v>
      </c>
      <c r="AL832" s="32">
        <v>0.44</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495</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s="17">
        <v>1</v>
      </c>
      <c r="BT832">
        <v>0</v>
      </c>
      <c r="BU832">
        <v>1</v>
      </c>
      <c r="BV832">
        <v>0</v>
      </c>
      <c r="BW832" s="17">
        <v>0</v>
      </c>
      <c r="BX832">
        <v>0</v>
      </c>
      <c r="BY832">
        <v>0</v>
      </c>
      <c r="BZ832" s="17">
        <v>0</v>
      </c>
      <c r="CA832">
        <v>0</v>
      </c>
      <c r="CB832">
        <v>0</v>
      </c>
      <c r="CC832">
        <v>0</v>
      </c>
      <c r="CD832">
        <v>0</v>
      </c>
      <c r="CE832">
        <v>1</v>
      </c>
      <c r="CF832">
        <v>0</v>
      </c>
      <c r="CG832">
        <v>1</v>
      </c>
      <c r="CH832">
        <v>0</v>
      </c>
      <c r="CI832">
        <v>0</v>
      </c>
      <c r="CJ832">
        <v>0</v>
      </c>
      <c r="CK832">
        <v>0</v>
      </c>
      <c r="CL832" s="17">
        <v>0</v>
      </c>
      <c r="CM832">
        <v>4.149</v>
      </c>
      <c r="CN832">
        <v>8</v>
      </c>
      <c r="CO832">
        <v>1</v>
      </c>
      <c r="CP832">
        <v>0</v>
      </c>
      <c r="CQ832">
        <v>40</v>
      </c>
      <c r="CR832" s="33" t="s">
        <v>85</v>
      </c>
    </row>
    <row r="833" spans="1:96" x14ac:dyDescent="0.25">
      <c r="A833">
        <v>832</v>
      </c>
      <c r="B833">
        <v>56</v>
      </c>
      <c r="C833" s="24" t="s">
        <v>3796</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9.3600000000000012</v>
      </c>
      <c r="X833" s="7">
        <v>1</v>
      </c>
      <c r="Y833" s="9">
        <v>0</v>
      </c>
      <c r="Z833" s="9">
        <v>1</v>
      </c>
      <c r="AA833" s="9">
        <v>0</v>
      </c>
      <c r="AB833" s="9">
        <v>0</v>
      </c>
      <c r="AC833" s="9">
        <v>1</v>
      </c>
      <c r="AD833" s="29">
        <v>0</v>
      </c>
      <c r="AE833" s="9">
        <v>0</v>
      </c>
      <c r="AF833" s="9">
        <v>0</v>
      </c>
      <c r="AG833" s="29">
        <v>1</v>
      </c>
      <c r="AH833" s="9">
        <v>0</v>
      </c>
      <c r="AI833" s="29">
        <v>1</v>
      </c>
      <c r="AJ833" s="20">
        <v>2011</v>
      </c>
      <c r="AK833" s="32">
        <v>0</v>
      </c>
      <c r="AL833" s="32">
        <v>0.44</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495</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s="17">
        <v>0</v>
      </c>
      <c r="BT833">
        <v>0</v>
      </c>
      <c r="BU833">
        <v>1</v>
      </c>
      <c r="BV833">
        <v>0</v>
      </c>
      <c r="BW833" s="17">
        <v>0</v>
      </c>
      <c r="BX833">
        <v>0</v>
      </c>
      <c r="BY833">
        <v>0</v>
      </c>
      <c r="BZ833" s="17">
        <v>0</v>
      </c>
      <c r="CA833">
        <v>0</v>
      </c>
      <c r="CB833">
        <v>0</v>
      </c>
      <c r="CC833">
        <v>0</v>
      </c>
      <c r="CD833">
        <v>0</v>
      </c>
      <c r="CE833">
        <v>0</v>
      </c>
      <c r="CF833">
        <v>0</v>
      </c>
      <c r="CG833">
        <v>0</v>
      </c>
      <c r="CH833">
        <v>0</v>
      </c>
      <c r="CI833">
        <v>0</v>
      </c>
      <c r="CJ833">
        <v>0</v>
      </c>
      <c r="CK833">
        <v>0</v>
      </c>
      <c r="CL833" s="17">
        <v>0</v>
      </c>
      <c r="CM833">
        <v>4.149</v>
      </c>
      <c r="CN833">
        <v>8</v>
      </c>
      <c r="CO833">
        <v>1</v>
      </c>
      <c r="CP833">
        <v>0</v>
      </c>
      <c r="CQ833">
        <v>40</v>
      </c>
      <c r="CR833" s="33" t="s">
        <v>85</v>
      </c>
    </row>
    <row r="834" spans="1:96" x14ac:dyDescent="0.25">
      <c r="A834">
        <v>833</v>
      </c>
      <c r="B834">
        <v>56</v>
      </c>
      <c r="C834" s="24" t="s">
        <v>3796</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9.3600000000000012</v>
      </c>
      <c r="X834" s="7">
        <v>1</v>
      </c>
      <c r="Y834" s="9">
        <v>0</v>
      </c>
      <c r="Z834" s="9">
        <v>1</v>
      </c>
      <c r="AA834" s="9">
        <v>0</v>
      </c>
      <c r="AB834" s="9">
        <v>0</v>
      </c>
      <c r="AC834" s="9">
        <v>1</v>
      </c>
      <c r="AD834" s="29">
        <v>0</v>
      </c>
      <c r="AE834" s="9">
        <v>0</v>
      </c>
      <c r="AF834" s="9">
        <v>0</v>
      </c>
      <c r="AG834" s="29">
        <v>1</v>
      </c>
      <c r="AH834" s="9">
        <v>0</v>
      </c>
      <c r="AI834" s="29">
        <v>1</v>
      </c>
      <c r="AJ834" s="20">
        <v>2011</v>
      </c>
      <c r="AK834" s="32">
        <v>0</v>
      </c>
      <c r="AL834" s="32">
        <v>0.44</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495</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s="17">
        <v>1</v>
      </c>
      <c r="BT834">
        <v>0</v>
      </c>
      <c r="BU834">
        <v>1</v>
      </c>
      <c r="BV834">
        <v>0</v>
      </c>
      <c r="BW834" s="17">
        <v>0</v>
      </c>
      <c r="BX834">
        <v>0</v>
      </c>
      <c r="BY834">
        <v>0</v>
      </c>
      <c r="BZ834" s="17">
        <v>0</v>
      </c>
      <c r="CA834">
        <v>0</v>
      </c>
      <c r="CB834">
        <v>0</v>
      </c>
      <c r="CC834">
        <v>0</v>
      </c>
      <c r="CD834">
        <v>0</v>
      </c>
      <c r="CE834">
        <v>0</v>
      </c>
      <c r="CF834">
        <v>0</v>
      </c>
      <c r="CG834">
        <v>0</v>
      </c>
      <c r="CH834">
        <v>0</v>
      </c>
      <c r="CI834">
        <v>0</v>
      </c>
      <c r="CJ834">
        <v>0</v>
      </c>
      <c r="CK834">
        <v>0</v>
      </c>
      <c r="CL834" s="17">
        <v>0</v>
      </c>
      <c r="CM834">
        <v>4.149</v>
      </c>
      <c r="CN834">
        <v>8</v>
      </c>
      <c r="CO834">
        <v>1</v>
      </c>
      <c r="CP834">
        <v>0</v>
      </c>
      <c r="CQ834">
        <v>40</v>
      </c>
      <c r="CR834" s="33" t="s">
        <v>85</v>
      </c>
    </row>
    <row r="835" spans="1:96" x14ac:dyDescent="0.25">
      <c r="A835">
        <v>834</v>
      </c>
      <c r="B835">
        <v>56</v>
      </c>
      <c r="C835" s="24" t="s">
        <v>3796</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9.3600000000000012</v>
      </c>
      <c r="X835" s="7">
        <v>1</v>
      </c>
      <c r="Y835" s="9">
        <v>0</v>
      </c>
      <c r="Z835" s="9">
        <v>1</v>
      </c>
      <c r="AA835" s="9">
        <v>0</v>
      </c>
      <c r="AB835" s="9">
        <v>0</v>
      </c>
      <c r="AC835" s="9">
        <v>1</v>
      </c>
      <c r="AD835" s="29">
        <v>0</v>
      </c>
      <c r="AE835" s="9">
        <v>0</v>
      </c>
      <c r="AF835" s="9">
        <v>0</v>
      </c>
      <c r="AG835" s="29">
        <v>1</v>
      </c>
      <c r="AH835" s="9">
        <v>0</v>
      </c>
      <c r="AI835" s="29">
        <v>1</v>
      </c>
      <c r="AJ835" s="20">
        <v>2011</v>
      </c>
      <c r="AK835" s="32">
        <v>0</v>
      </c>
      <c r="AL835" s="32">
        <v>0.44</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495</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s="17">
        <v>0</v>
      </c>
      <c r="BT835">
        <v>0</v>
      </c>
      <c r="BU835">
        <v>1</v>
      </c>
      <c r="BV835">
        <v>0</v>
      </c>
      <c r="BW835" s="17">
        <v>0</v>
      </c>
      <c r="BX835">
        <v>0</v>
      </c>
      <c r="BY835">
        <v>0</v>
      </c>
      <c r="BZ835" s="17">
        <v>0</v>
      </c>
      <c r="CA835">
        <v>0</v>
      </c>
      <c r="CB835">
        <v>0</v>
      </c>
      <c r="CC835">
        <v>0</v>
      </c>
      <c r="CD835">
        <v>0</v>
      </c>
      <c r="CE835">
        <v>1</v>
      </c>
      <c r="CF835">
        <v>0</v>
      </c>
      <c r="CG835">
        <v>1</v>
      </c>
      <c r="CH835">
        <v>0</v>
      </c>
      <c r="CI835">
        <v>0</v>
      </c>
      <c r="CJ835">
        <v>0</v>
      </c>
      <c r="CK835">
        <v>0</v>
      </c>
      <c r="CL835" s="17">
        <v>0</v>
      </c>
      <c r="CM835">
        <v>4.149</v>
      </c>
      <c r="CN835">
        <v>8</v>
      </c>
      <c r="CO835">
        <v>1</v>
      </c>
      <c r="CP835">
        <v>0</v>
      </c>
      <c r="CQ835">
        <v>40</v>
      </c>
      <c r="CR835" s="33" t="s">
        <v>85</v>
      </c>
    </row>
    <row r="836" spans="1:96" x14ac:dyDescent="0.25">
      <c r="A836">
        <v>835</v>
      </c>
      <c r="B836">
        <v>56</v>
      </c>
      <c r="C836" s="24" t="s">
        <v>3796</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9.3600000000000012</v>
      </c>
      <c r="X836" s="7">
        <v>1</v>
      </c>
      <c r="Y836" s="9">
        <v>0</v>
      </c>
      <c r="Z836" s="9">
        <v>1</v>
      </c>
      <c r="AA836" s="9">
        <v>0</v>
      </c>
      <c r="AB836" s="9">
        <v>0</v>
      </c>
      <c r="AC836" s="9">
        <v>1</v>
      </c>
      <c r="AD836" s="29">
        <v>0</v>
      </c>
      <c r="AE836" s="9">
        <v>0</v>
      </c>
      <c r="AF836" s="9">
        <v>0</v>
      </c>
      <c r="AG836" s="29">
        <v>1</v>
      </c>
      <c r="AH836" s="9">
        <v>0</v>
      </c>
      <c r="AI836" s="29">
        <v>1</v>
      </c>
      <c r="AJ836" s="20">
        <v>2011</v>
      </c>
      <c r="AK836" s="32">
        <v>0</v>
      </c>
      <c r="AL836" s="32">
        <v>0.44</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495</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s="17">
        <v>1</v>
      </c>
      <c r="BT836">
        <v>0</v>
      </c>
      <c r="BU836">
        <v>1</v>
      </c>
      <c r="BV836">
        <v>0</v>
      </c>
      <c r="BW836" s="17">
        <v>0</v>
      </c>
      <c r="BX836">
        <v>0</v>
      </c>
      <c r="BY836">
        <v>0</v>
      </c>
      <c r="BZ836" s="17">
        <v>0</v>
      </c>
      <c r="CA836">
        <v>0</v>
      </c>
      <c r="CB836">
        <v>0</v>
      </c>
      <c r="CC836">
        <v>0</v>
      </c>
      <c r="CD836">
        <v>0</v>
      </c>
      <c r="CE836">
        <v>1</v>
      </c>
      <c r="CF836">
        <v>0</v>
      </c>
      <c r="CG836">
        <v>1</v>
      </c>
      <c r="CH836">
        <v>0</v>
      </c>
      <c r="CI836">
        <v>0</v>
      </c>
      <c r="CJ836">
        <v>0</v>
      </c>
      <c r="CK836">
        <v>0</v>
      </c>
      <c r="CL836" s="17">
        <v>0</v>
      </c>
      <c r="CM836">
        <v>4.149</v>
      </c>
      <c r="CN836">
        <v>8</v>
      </c>
      <c r="CO836">
        <v>1</v>
      </c>
      <c r="CP836">
        <v>0</v>
      </c>
      <c r="CQ836">
        <v>40</v>
      </c>
      <c r="CR836" s="33" t="s">
        <v>85</v>
      </c>
    </row>
    <row r="837" spans="1:96" x14ac:dyDescent="0.25">
      <c r="A837">
        <v>836</v>
      </c>
      <c r="B837">
        <v>57</v>
      </c>
      <c r="C837" s="24" t="s">
        <v>3813</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s="17">
        <v>0</v>
      </c>
      <c r="BT837">
        <v>0</v>
      </c>
      <c r="BU837">
        <v>0</v>
      </c>
      <c r="BV837">
        <v>1</v>
      </c>
      <c r="BW837" s="17">
        <v>0</v>
      </c>
      <c r="BX837">
        <v>0</v>
      </c>
      <c r="BY837">
        <v>0</v>
      </c>
      <c r="BZ837" s="17">
        <v>0</v>
      </c>
      <c r="CA837">
        <v>0</v>
      </c>
      <c r="CB837">
        <v>0</v>
      </c>
      <c r="CC837">
        <v>1</v>
      </c>
      <c r="CD837">
        <v>1</v>
      </c>
      <c r="CE837">
        <v>1</v>
      </c>
      <c r="CF837">
        <v>0</v>
      </c>
      <c r="CG837">
        <v>1</v>
      </c>
      <c r="CH837">
        <v>0</v>
      </c>
      <c r="CI837">
        <v>0</v>
      </c>
      <c r="CJ837">
        <v>0</v>
      </c>
      <c r="CK837">
        <v>0</v>
      </c>
      <c r="CL837" s="17">
        <v>0</v>
      </c>
      <c r="CM837">
        <v>0.29799999999999999</v>
      </c>
      <c r="CN837">
        <v>4</v>
      </c>
      <c r="CO837">
        <v>1</v>
      </c>
      <c r="CP837">
        <v>0</v>
      </c>
      <c r="CQ837">
        <v>28</v>
      </c>
      <c r="CR837" s="33" t="s">
        <v>85</v>
      </c>
    </row>
    <row r="838" spans="1:96" x14ac:dyDescent="0.25">
      <c r="A838">
        <v>837</v>
      </c>
      <c r="B838">
        <v>57</v>
      </c>
      <c r="C838" s="24" t="s">
        <v>3813</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s="17">
        <v>0</v>
      </c>
      <c r="BT838">
        <v>0</v>
      </c>
      <c r="BU838">
        <v>0</v>
      </c>
      <c r="BV838">
        <v>1</v>
      </c>
      <c r="BW838" s="17">
        <v>0</v>
      </c>
      <c r="BX838">
        <v>0</v>
      </c>
      <c r="BY838">
        <v>0</v>
      </c>
      <c r="BZ838" s="17">
        <v>0</v>
      </c>
      <c r="CA838">
        <v>0</v>
      </c>
      <c r="CB838">
        <v>0</v>
      </c>
      <c r="CC838">
        <v>1</v>
      </c>
      <c r="CD838">
        <v>1</v>
      </c>
      <c r="CE838">
        <v>1</v>
      </c>
      <c r="CF838">
        <v>0</v>
      </c>
      <c r="CG838">
        <v>1</v>
      </c>
      <c r="CH838">
        <v>0</v>
      </c>
      <c r="CI838">
        <v>0</v>
      </c>
      <c r="CJ838">
        <v>0</v>
      </c>
      <c r="CK838">
        <v>0</v>
      </c>
      <c r="CL838" s="17">
        <v>0</v>
      </c>
      <c r="CM838">
        <v>0.29799999999999999</v>
      </c>
      <c r="CN838">
        <v>4</v>
      </c>
      <c r="CO838">
        <v>1</v>
      </c>
      <c r="CP838">
        <v>0</v>
      </c>
      <c r="CQ838">
        <v>28</v>
      </c>
      <c r="CR838" s="33" t="s">
        <v>85</v>
      </c>
    </row>
    <row r="839" spans="1:96" x14ac:dyDescent="0.25">
      <c r="A839">
        <v>838</v>
      </c>
      <c r="B839">
        <v>57</v>
      </c>
      <c r="C839" s="24" t="s">
        <v>3813</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s="17">
        <v>0</v>
      </c>
      <c r="BT839">
        <v>0</v>
      </c>
      <c r="BU839">
        <v>0</v>
      </c>
      <c r="BV839">
        <v>1</v>
      </c>
      <c r="BW839" s="17">
        <v>0</v>
      </c>
      <c r="BX839">
        <v>0</v>
      </c>
      <c r="BY839">
        <v>0</v>
      </c>
      <c r="BZ839" s="17">
        <v>0</v>
      </c>
      <c r="CA839">
        <v>0</v>
      </c>
      <c r="CB839">
        <v>0</v>
      </c>
      <c r="CC839">
        <v>1</v>
      </c>
      <c r="CD839">
        <v>1</v>
      </c>
      <c r="CE839">
        <v>1</v>
      </c>
      <c r="CF839">
        <v>0</v>
      </c>
      <c r="CG839">
        <v>1</v>
      </c>
      <c r="CH839">
        <v>0</v>
      </c>
      <c r="CI839">
        <v>1</v>
      </c>
      <c r="CJ839">
        <v>0</v>
      </c>
      <c r="CK839">
        <v>0</v>
      </c>
      <c r="CL839" s="17">
        <v>0</v>
      </c>
      <c r="CM839">
        <v>0.29799999999999999</v>
      </c>
      <c r="CN839">
        <v>4</v>
      </c>
      <c r="CO839">
        <v>1</v>
      </c>
      <c r="CP839">
        <v>0</v>
      </c>
      <c r="CQ839">
        <v>28</v>
      </c>
      <c r="CR839" s="33" t="s">
        <v>85</v>
      </c>
    </row>
    <row r="840" spans="1:96" x14ac:dyDescent="0.25">
      <c r="A840">
        <v>839</v>
      </c>
      <c r="B840">
        <v>57</v>
      </c>
      <c r="C840" s="24" t="s">
        <v>3813</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s="17">
        <v>0</v>
      </c>
      <c r="BT840">
        <v>0</v>
      </c>
      <c r="BU840">
        <v>0</v>
      </c>
      <c r="BV840">
        <v>1</v>
      </c>
      <c r="BW840" s="17">
        <v>0</v>
      </c>
      <c r="BX840">
        <v>0</v>
      </c>
      <c r="BY840">
        <v>0</v>
      </c>
      <c r="BZ840" s="17">
        <v>0</v>
      </c>
      <c r="CA840">
        <v>0</v>
      </c>
      <c r="CB840">
        <v>0</v>
      </c>
      <c r="CC840">
        <v>1</v>
      </c>
      <c r="CD840">
        <v>1</v>
      </c>
      <c r="CE840">
        <v>1</v>
      </c>
      <c r="CF840">
        <v>0</v>
      </c>
      <c r="CG840">
        <v>1</v>
      </c>
      <c r="CH840">
        <v>0</v>
      </c>
      <c r="CI840">
        <v>0</v>
      </c>
      <c r="CJ840">
        <v>0</v>
      </c>
      <c r="CK840">
        <v>0</v>
      </c>
      <c r="CL840" s="17">
        <v>0</v>
      </c>
      <c r="CM840">
        <v>0.29799999999999999</v>
      </c>
      <c r="CN840">
        <v>4</v>
      </c>
      <c r="CO840">
        <v>1</v>
      </c>
      <c r="CP840">
        <v>0</v>
      </c>
      <c r="CQ840">
        <v>28</v>
      </c>
      <c r="CR840" s="33" t="s">
        <v>85</v>
      </c>
    </row>
    <row r="841" spans="1:96" x14ac:dyDescent="0.25">
      <c r="A841">
        <v>840</v>
      </c>
      <c r="B841">
        <v>57</v>
      </c>
      <c r="C841" s="24" t="s">
        <v>3813</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s="17">
        <v>0</v>
      </c>
      <c r="BT841">
        <v>0</v>
      </c>
      <c r="BU841">
        <v>0</v>
      </c>
      <c r="BV841">
        <v>1</v>
      </c>
      <c r="BW841" s="17">
        <v>0</v>
      </c>
      <c r="BX841">
        <v>0</v>
      </c>
      <c r="BY841">
        <v>0</v>
      </c>
      <c r="BZ841" s="17">
        <v>0</v>
      </c>
      <c r="CA841">
        <v>0</v>
      </c>
      <c r="CB841">
        <v>0</v>
      </c>
      <c r="CC841">
        <v>1</v>
      </c>
      <c r="CD841">
        <v>1</v>
      </c>
      <c r="CE841">
        <v>1</v>
      </c>
      <c r="CF841">
        <v>0</v>
      </c>
      <c r="CG841">
        <v>1</v>
      </c>
      <c r="CH841">
        <v>0</v>
      </c>
      <c r="CI841">
        <v>0</v>
      </c>
      <c r="CJ841">
        <v>0</v>
      </c>
      <c r="CK841">
        <v>0</v>
      </c>
      <c r="CL841" s="17">
        <v>0</v>
      </c>
      <c r="CM841">
        <v>0.29799999999999999</v>
      </c>
      <c r="CN841">
        <v>4</v>
      </c>
      <c r="CO841">
        <v>1</v>
      </c>
      <c r="CP841">
        <v>0</v>
      </c>
      <c r="CQ841">
        <v>28</v>
      </c>
      <c r="CR841" s="33" t="s">
        <v>85</v>
      </c>
    </row>
    <row r="842" spans="1:96" x14ac:dyDescent="0.25">
      <c r="A842">
        <v>841</v>
      </c>
      <c r="B842">
        <v>57</v>
      </c>
      <c r="C842" s="24" t="s">
        <v>3813</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s="17">
        <v>0</v>
      </c>
      <c r="BT842">
        <v>0</v>
      </c>
      <c r="BU842">
        <v>0</v>
      </c>
      <c r="BV842">
        <v>1</v>
      </c>
      <c r="BW842" s="17">
        <v>0</v>
      </c>
      <c r="BX842">
        <v>0</v>
      </c>
      <c r="BY842">
        <v>0</v>
      </c>
      <c r="BZ842" s="17">
        <v>0</v>
      </c>
      <c r="CA842">
        <v>0</v>
      </c>
      <c r="CB842">
        <v>0</v>
      </c>
      <c r="CC842">
        <v>1</v>
      </c>
      <c r="CD842">
        <v>1</v>
      </c>
      <c r="CE842">
        <v>1</v>
      </c>
      <c r="CF842">
        <v>0</v>
      </c>
      <c r="CG842">
        <v>1</v>
      </c>
      <c r="CH842">
        <v>0</v>
      </c>
      <c r="CI842">
        <v>0</v>
      </c>
      <c r="CJ842">
        <v>0</v>
      </c>
      <c r="CK842">
        <v>0</v>
      </c>
      <c r="CL842" s="17">
        <v>0</v>
      </c>
      <c r="CM842">
        <v>0.29799999999999999</v>
      </c>
      <c r="CN842">
        <v>4</v>
      </c>
      <c r="CO842">
        <v>1</v>
      </c>
      <c r="CP842">
        <v>0</v>
      </c>
      <c r="CQ842">
        <v>28</v>
      </c>
      <c r="CR842" s="33" t="s">
        <v>85</v>
      </c>
    </row>
    <row r="843" spans="1:96" x14ac:dyDescent="0.25">
      <c r="A843">
        <v>842</v>
      </c>
      <c r="B843">
        <v>57</v>
      </c>
      <c r="C843" s="24" t="s">
        <v>3813</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1</v>
      </c>
      <c r="BQ843">
        <v>0</v>
      </c>
      <c r="BR843">
        <v>0</v>
      </c>
      <c r="BS843" s="17">
        <v>0</v>
      </c>
      <c r="BT843">
        <v>0</v>
      </c>
      <c r="BU843">
        <v>0</v>
      </c>
      <c r="BV843">
        <v>1</v>
      </c>
      <c r="BW843" s="17">
        <v>0</v>
      </c>
      <c r="BX843">
        <v>0</v>
      </c>
      <c r="BY843">
        <v>0</v>
      </c>
      <c r="BZ843" s="17">
        <v>0</v>
      </c>
      <c r="CA843">
        <v>0</v>
      </c>
      <c r="CB843">
        <v>0</v>
      </c>
      <c r="CC843">
        <v>1</v>
      </c>
      <c r="CD843">
        <v>1</v>
      </c>
      <c r="CE843">
        <v>1</v>
      </c>
      <c r="CF843">
        <v>0</v>
      </c>
      <c r="CG843">
        <v>1</v>
      </c>
      <c r="CH843">
        <v>0</v>
      </c>
      <c r="CI843">
        <v>0</v>
      </c>
      <c r="CJ843">
        <v>0</v>
      </c>
      <c r="CK843">
        <v>0</v>
      </c>
      <c r="CL843" s="17">
        <v>0</v>
      </c>
      <c r="CM843">
        <v>0.29799999999999999</v>
      </c>
      <c r="CN843">
        <v>4</v>
      </c>
      <c r="CO843">
        <v>1</v>
      </c>
      <c r="CP843">
        <v>0</v>
      </c>
      <c r="CQ843">
        <v>28</v>
      </c>
      <c r="CR843" s="33" t="s">
        <v>85</v>
      </c>
    </row>
    <row r="844" spans="1:96" x14ac:dyDescent="0.25">
      <c r="A844">
        <v>843</v>
      </c>
      <c r="B844">
        <v>57</v>
      </c>
      <c r="C844" s="24" t="s">
        <v>3813</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1</v>
      </c>
      <c r="BQ844">
        <v>0</v>
      </c>
      <c r="BR844">
        <v>0</v>
      </c>
      <c r="BS844" s="17">
        <v>0</v>
      </c>
      <c r="BT844">
        <v>0</v>
      </c>
      <c r="BU844">
        <v>0</v>
      </c>
      <c r="BV844">
        <v>1</v>
      </c>
      <c r="BW844" s="17">
        <v>0</v>
      </c>
      <c r="BX844">
        <v>0</v>
      </c>
      <c r="BY844">
        <v>0</v>
      </c>
      <c r="BZ844" s="17">
        <v>0</v>
      </c>
      <c r="CA844">
        <v>0</v>
      </c>
      <c r="CB844">
        <v>0</v>
      </c>
      <c r="CC844">
        <v>1</v>
      </c>
      <c r="CD844">
        <v>1</v>
      </c>
      <c r="CE844">
        <v>1</v>
      </c>
      <c r="CF844">
        <v>0</v>
      </c>
      <c r="CG844">
        <v>1</v>
      </c>
      <c r="CH844">
        <v>0</v>
      </c>
      <c r="CI844">
        <v>0</v>
      </c>
      <c r="CJ844">
        <v>0</v>
      </c>
      <c r="CK844">
        <v>0</v>
      </c>
      <c r="CL844" s="17">
        <v>0</v>
      </c>
      <c r="CM844">
        <v>0.29799999999999999</v>
      </c>
      <c r="CN844">
        <v>4</v>
      </c>
      <c r="CO844">
        <v>1</v>
      </c>
      <c r="CP844">
        <v>0</v>
      </c>
      <c r="CQ844">
        <v>28</v>
      </c>
      <c r="CR844" s="33" t="s">
        <v>85</v>
      </c>
    </row>
    <row r="845" spans="1:96" x14ac:dyDescent="0.25">
      <c r="A845">
        <v>844</v>
      </c>
      <c r="B845">
        <v>58</v>
      </c>
      <c r="C845" s="24" t="s">
        <v>3822</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s="17">
        <v>0</v>
      </c>
      <c r="BT845">
        <v>0</v>
      </c>
      <c r="BU845">
        <v>1</v>
      </c>
      <c r="BV845">
        <v>0</v>
      </c>
      <c r="BW845" s="17">
        <v>0</v>
      </c>
      <c r="BX845">
        <v>0</v>
      </c>
      <c r="BY845">
        <v>0</v>
      </c>
      <c r="BZ845" s="17">
        <v>0</v>
      </c>
      <c r="CA845">
        <v>0</v>
      </c>
      <c r="CB845">
        <v>0</v>
      </c>
      <c r="CC845">
        <v>1</v>
      </c>
      <c r="CD845">
        <v>1</v>
      </c>
      <c r="CE845">
        <v>0</v>
      </c>
      <c r="CF845">
        <v>0</v>
      </c>
      <c r="CG845">
        <v>0</v>
      </c>
      <c r="CH845">
        <v>1</v>
      </c>
      <c r="CI845">
        <v>0</v>
      </c>
      <c r="CJ845">
        <v>1</v>
      </c>
      <c r="CK845">
        <v>0</v>
      </c>
      <c r="CL845" s="17">
        <v>0</v>
      </c>
      <c r="CM845">
        <v>0</v>
      </c>
      <c r="CN845">
        <v>0</v>
      </c>
      <c r="CO845">
        <v>0</v>
      </c>
      <c r="CP845">
        <v>1</v>
      </c>
      <c r="CQ845">
        <v>36</v>
      </c>
      <c r="CR845" s="33" t="s">
        <v>85</v>
      </c>
    </row>
    <row r="846" spans="1:96" x14ac:dyDescent="0.25">
      <c r="A846">
        <v>845</v>
      </c>
      <c r="B846">
        <v>58</v>
      </c>
      <c r="C846" s="24" t="s">
        <v>3822</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s="17">
        <v>1</v>
      </c>
      <c r="BT846">
        <v>0</v>
      </c>
      <c r="BU846">
        <v>0</v>
      </c>
      <c r="BV846">
        <v>1</v>
      </c>
      <c r="BW846" s="17">
        <v>0</v>
      </c>
      <c r="BX846">
        <v>0</v>
      </c>
      <c r="BY846">
        <v>0</v>
      </c>
      <c r="BZ846" s="17">
        <v>0</v>
      </c>
      <c r="CA846">
        <v>0</v>
      </c>
      <c r="CB846">
        <v>0</v>
      </c>
      <c r="CC846">
        <v>1</v>
      </c>
      <c r="CD846">
        <v>1</v>
      </c>
      <c r="CE846">
        <v>0</v>
      </c>
      <c r="CF846">
        <v>0</v>
      </c>
      <c r="CG846">
        <v>0</v>
      </c>
      <c r="CH846">
        <v>1</v>
      </c>
      <c r="CI846">
        <v>0</v>
      </c>
      <c r="CJ846">
        <v>1</v>
      </c>
      <c r="CK846">
        <v>0</v>
      </c>
      <c r="CL846" s="17">
        <v>0</v>
      </c>
      <c r="CM846">
        <v>0</v>
      </c>
      <c r="CN846">
        <v>0</v>
      </c>
      <c r="CO846">
        <v>0</v>
      </c>
      <c r="CP846">
        <v>1</v>
      </c>
      <c r="CQ846">
        <v>36</v>
      </c>
      <c r="CR846" s="33" t="s">
        <v>85</v>
      </c>
    </row>
    <row r="847" spans="1:96" x14ac:dyDescent="0.25">
      <c r="A847">
        <v>846</v>
      </c>
      <c r="B847">
        <v>58</v>
      </c>
      <c r="C847" s="24" t="s">
        <v>3822</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s="17">
        <v>0</v>
      </c>
      <c r="BT847">
        <v>0</v>
      </c>
      <c r="BU847">
        <v>0</v>
      </c>
      <c r="BV847">
        <v>0</v>
      </c>
      <c r="BW847" s="17">
        <v>0</v>
      </c>
      <c r="BX847">
        <v>0</v>
      </c>
      <c r="BY847">
        <v>0</v>
      </c>
      <c r="BZ847" s="17">
        <v>0</v>
      </c>
      <c r="CA847">
        <v>0</v>
      </c>
      <c r="CB847">
        <v>0</v>
      </c>
      <c r="CC847">
        <v>1</v>
      </c>
      <c r="CD847">
        <v>1</v>
      </c>
      <c r="CE847">
        <v>0</v>
      </c>
      <c r="CF847">
        <v>0</v>
      </c>
      <c r="CG847">
        <v>0</v>
      </c>
      <c r="CH847">
        <v>1</v>
      </c>
      <c r="CI847">
        <v>0</v>
      </c>
      <c r="CJ847">
        <v>1</v>
      </c>
      <c r="CK847">
        <v>0</v>
      </c>
      <c r="CL847" s="17">
        <v>0</v>
      </c>
      <c r="CM847">
        <v>0</v>
      </c>
      <c r="CN847">
        <v>0</v>
      </c>
      <c r="CO847">
        <v>0</v>
      </c>
      <c r="CP847">
        <v>1</v>
      </c>
      <c r="CQ847">
        <v>36</v>
      </c>
      <c r="CR847" s="33" t="s">
        <v>85</v>
      </c>
    </row>
    <row r="848" spans="1:96" x14ac:dyDescent="0.25">
      <c r="A848">
        <v>847</v>
      </c>
      <c r="B848">
        <v>58</v>
      </c>
      <c r="C848" s="24" t="s">
        <v>3822</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1</v>
      </c>
      <c r="BR848">
        <v>0</v>
      </c>
      <c r="BS848" s="17">
        <v>0</v>
      </c>
      <c r="BT848">
        <v>0</v>
      </c>
      <c r="BU848">
        <v>0</v>
      </c>
      <c r="BV848">
        <v>1</v>
      </c>
      <c r="BW848" s="17">
        <v>0</v>
      </c>
      <c r="BX848">
        <v>0</v>
      </c>
      <c r="BY848">
        <v>0</v>
      </c>
      <c r="BZ848" s="17">
        <v>0</v>
      </c>
      <c r="CA848">
        <v>0</v>
      </c>
      <c r="CB848">
        <v>0</v>
      </c>
      <c r="CC848">
        <v>1</v>
      </c>
      <c r="CD848">
        <v>1</v>
      </c>
      <c r="CE848">
        <v>0</v>
      </c>
      <c r="CF848">
        <v>0</v>
      </c>
      <c r="CG848">
        <v>0</v>
      </c>
      <c r="CH848">
        <v>1</v>
      </c>
      <c r="CI848">
        <v>0</v>
      </c>
      <c r="CJ848">
        <v>1</v>
      </c>
      <c r="CK848">
        <v>0</v>
      </c>
      <c r="CL848" s="17">
        <v>0</v>
      </c>
      <c r="CM848">
        <v>0</v>
      </c>
      <c r="CN848">
        <v>0</v>
      </c>
      <c r="CO848">
        <v>0</v>
      </c>
      <c r="CP848">
        <v>1</v>
      </c>
      <c r="CQ848">
        <v>36</v>
      </c>
      <c r="CR848" s="33" t="s">
        <v>85</v>
      </c>
    </row>
    <row r="849" spans="1:96" x14ac:dyDescent="0.25">
      <c r="A849">
        <v>848</v>
      </c>
      <c r="B849">
        <v>58</v>
      </c>
      <c r="C849" s="24" t="s">
        <v>3822</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s="17">
        <v>1</v>
      </c>
      <c r="BT849">
        <v>0</v>
      </c>
      <c r="BU849">
        <v>1</v>
      </c>
      <c r="BV849">
        <v>0</v>
      </c>
      <c r="BW849" s="17">
        <v>0</v>
      </c>
      <c r="BX849">
        <v>0</v>
      </c>
      <c r="BY849">
        <v>0</v>
      </c>
      <c r="BZ849" s="17">
        <v>0</v>
      </c>
      <c r="CA849">
        <v>0</v>
      </c>
      <c r="CB849">
        <v>0</v>
      </c>
      <c r="CC849">
        <v>1</v>
      </c>
      <c r="CD849">
        <v>1</v>
      </c>
      <c r="CE849">
        <v>0</v>
      </c>
      <c r="CF849">
        <v>0</v>
      </c>
      <c r="CG849">
        <v>0</v>
      </c>
      <c r="CH849">
        <v>1</v>
      </c>
      <c r="CI849">
        <v>0</v>
      </c>
      <c r="CJ849">
        <v>1</v>
      </c>
      <c r="CK849">
        <v>0</v>
      </c>
      <c r="CL849" s="17">
        <v>0</v>
      </c>
      <c r="CM849">
        <v>0</v>
      </c>
      <c r="CN849">
        <v>0</v>
      </c>
      <c r="CO849">
        <v>0</v>
      </c>
      <c r="CP849">
        <v>1</v>
      </c>
      <c r="CQ849">
        <v>36</v>
      </c>
      <c r="CR849" s="33" t="s">
        <v>85</v>
      </c>
    </row>
    <row r="850" spans="1:96" x14ac:dyDescent="0.25">
      <c r="A850">
        <v>849</v>
      </c>
      <c r="B850">
        <v>58</v>
      </c>
      <c r="C850" s="24" t="s">
        <v>3822</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s="17">
        <v>1</v>
      </c>
      <c r="BT850">
        <v>0</v>
      </c>
      <c r="BU850">
        <v>1</v>
      </c>
      <c r="BV850">
        <v>0</v>
      </c>
      <c r="BW850" s="17">
        <v>0</v>
      </c>
      <c r="BX850">
        <v>0</v>
      </c>
      <c r="BY850">
        <v>0</v>
      </c>
      <c r="BZ850" s="17">
        <v>0</v>
      </c>
      <c r="CA850">
        <v>0</v>
      </c>
      <c r="CB850">
        <v>0</v>
      </c>
      <c r="CC850">
        <v>1</v>
      </c>
      <c r="CD850">
        <v>1</v>
      </c>
      <c r="CE850">
        <v>0</v>
      </c>
      <c r="CF850">
        <v>0</v>
      </c>
      <c r="CG850">
        <v>0</v>
      </c>
      <c r="CH850">
        <v>1</v>
      </c>
      <c r="CI850">
        <v>0</v>
      </c>
      <c r="CJ850">
        <v>1</v>
      </c>
      <c r="CK850">
        <v>0</v>
      </c>
      <c r="CL850" s="17">
        <v>0</v>
      </c>
      <c r="CM850">
        <v>0</v>
      </c>
      <c r="CN850">
        <v>0</v>
      </c>
      <c r="CO850">
        <v>0</v>
      </c>
      <c r="CP850">
        <v>1</v>
      </c>
      <c r="CQ850">
        <v>36</v>
      </c>
      <c r="CR850" s="33" t="s">
        <v>85</v>
      </c>
    </row>
    <row r="851" spans="1:96" x14ac:dyDescent="0.25">
      <c r="A851">
        <v>850</v>
      </c>
      <c r="B851">
        <v>58</v>
      </c>
      <c r="C851" s="24" t="s">
        <v>3822</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s="17">
        <v>0</v>
      </c>
      <c r="BT851">
        <v>0</v>
      </c>
      <c r="BU851">
        <v>0</v>
      </c>
      <c r="BV851">
        <v>1</v>
      </c>
      <c r="BW851" s="17">
        <v>0</v>
      </c>
      <c r="BX851">
        <v>0</v>
      </c>
      <c r="BY851">
        <v>0</v>
      </c>
      <c r="BZ851" s="17">
        <v>0</v>
      </c>
      <c r="CA851">
        <v>0</v>
      </c>
      <c r="CB851">
        <v>0</v>
      </c>
      <c r="CC851">
        <v>1</v>
      </c>
      <c r="CD851">
        <v>1</v>
      </c>
      <c r="CE851">
        <v>0</v>
      </c>
      <c r="CF851">
        <v>0</v>
      </c>
      <c r="CG851">
        <v>0</v>
      </c>
      <c r="CH851">
        <v>1</v>
      </c>
      <c r="CI851">
        <v>0</v>
      </c>
      <c r="CJ851">
        <v>1</v>
      </c>
      <c r="CK851">
        <v>0</v>
      </c>
      <c r="CL851" s="17">
        <v>0</v>
      </c>
      <c r="CM851">
        <v>0</v>
      </c>
      <c r="CN851">
        <v>0</v>
      </c>
      <c r="CO851">
        <v>0</v>
      </c>
      <c r="CP851">
        <v>1</v>
      </c>
      <c r="CQ851">
        <v>36</v>
      </c>
      <c r="CR851" s="33" t="s">
        <v>85</v>
      </c>
    </row>
    <row r="852" spans="1:96" x14ac:dyDescent="0.25">
      <c r="A852">
        <v>851</v>
      </c>
      <c r="B852">
        <v>58</v>
      </c>
      <c r="C852" s="24" t="s">
        <v>3822</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s="17">
        <v>1</v>
      </c>
      <c r="BT852">
        <v>0</v>
      </c>
      <c r="BU852">
        <v>1</v>
      </c>
      <c r="BV852">
        <v>0</v>
      </c>
      <c r="BW852" s="17">
        <v>0</v>
      </c>
      <c r="BX852">
        <v>0</v>
      </c>
      <c r="BY852">
        <v>0</v>
      </c>
      <c r="BZ852" s="17">
        <v>0</v>
      </c>
      <c r="CA852">
        <v>0</v>
      </c>
      <c r="CB852">
        <v>0</v>
      </c>
      <c r="CC852">
        <v>1</v>
      </c>
      <c r="CD852">
        <v>1</v>
      </c>
      <c r="CE852">
        <v>0</v>
      </c>
      <c r="CF852">
        <v>0</v>
      </c>
      <c r="CG852">
        <v>0</v>
      </c>
      <c r="CH852">
        <v>1</v>
      </c>
      <c r="CI852">
        <v>0</v>
      </c>
      <c r="CJ852">
        <v>1</v>
      </c>
      <c r="CK852">
        <v>0</v>
      </c>
      <c r="CL852" s="17">
        <v>0</v>
      </c>
      <c r="CM852">
        <v>0</v>
      </c>
      <c r="CN852">
        <v>0</v>
      </c>
      <c r="CO852">
        <v>0</v>
      </c>
      <c r="CP852">
        <v>1</v>
      </c>
      <c r="CQ852">
        <v>36</v>
      </c>
      <c r="CR852" s="33" t="s">
        <v>85</v>
      </c>
    </row>
    <row r="853" spans="1:96" x14ac:dyDescent="0.25">
      <c r="A853">
        <v>852</v>
      </c>
      <c r="B853">
        <v>58</v>
      </c>
      <c r="C853" s="24" t="s">
        <v>3822</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s="17">
        <v>1</v>
      </c>
      <c r="BT853">
        <v>0</v>
      </c>
      <c r="BU853">
        <v>1</v>
      </c>
      <c r="BV853">
        <v>0</v>
      </c>
      <c r="BW853" s="17">
        <v>0</v>
      </c>
      <c r="BX853">
        <v>0</v>
      </c>
      <c r="BY853">
        <v>0</v>
      </c>
      <c r="BZ853" s="17">
        <v>0</v>
      </c>
      <c r="CA853">
        <v>0</v>
      </c>
      <c r="CB853">
        <v>0</v>
      </c>
      <c r="CC853">
        <v>1</v>
      </c>
      <c r="CD853">
        <v>1</v>
      </c>
      <c r="CE853">
        <v>0</v>
      </c>
      <c r="CF853">
        <v>0</v>
      </c>
      <c r="CG853">
        <v>0</v>
      </c>
      <c r="CH853">
        <v>1</v>
      </c>
      <c r="CI853">
        <v>0</v>
      </c>
      <c r="CJ853">
        <v>1</v>
      </c>
      <c r="CK853">
        <v>0</v>
      </c>
      <c r="CL853" s="17">
        <v>0</v>
      </c>
      <c r="CM853">
        <v>0</v>
      </c>
      <c r="CN853">
        <v>0</v>
      </c>
      <c r="CO853">
        <v>0</v>
      </c>
      <c r="CP853">
        <v>1</v>
      </c>
      <c r="CQ853">
        <v>36</v>
      </c>
      <c r="CR853" s="33" t="s">
        <v>85</v>
      </c>
    </row>
    <row r="854" spans="1:96" x14ac:dyDescent="0.25">
      <c r="A854">
        <v>853</v>
      </c>
      <c r="B854">
        <v>58</v>
      </c>
      <c r="C854" s="24" t="s">
        <v>3822</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s="17">
        <v>1</v>
      </c>
      <c r="BT854">
        <v>0</v>
      </c>
      <c r="BU854">
        <v>1</v>
      </c>
      <c r="BV854">
        <v>0</v>
      </c>
      <c r="BW854" s="17">
        <v>0</v>
      </c>
      <c r="BX854">
        <v>0</v>
      </c>
      <c r="BY854">
        <v>0</v>
      </c>
      <c r="BZ854" s="17">
        <v>0</v>
      </c>
      <c r="CA854">
        <v>0</v>
      </c>
      <c r="CB854">
        <v>0</v>
      </c>
      <c r="CC854">
        <v>1</v>
      </c>
      <c r="CD854">
        <v>1</v>
      </c>
      <c r="CE854">
        <v>0</v>
      </c>
      <c r="CF854">
        <v>0</v>
      </c>
      <c r="CG854">
        <v>0</v>
      </c>
      <c r="CH854">
        <v>1</v>
      </c>
      <c r="CI854">
        <v>0</v>
      </c>
      <c r="CJ854">
        <v>1</v>
      </c>
      <c r="CK854">
        <v>0</v>
      </c>
      <c r="CL854" s="17">
        <v>0</v>
      </c>
      <c r="CM854">
        <v>0</v>
      </c>
      <c r="CN854">
        <v>0</v>
      </c>
      <c r="CO854">
        <v>0</v>
      </c>
      <c r="CP854">
        <v>1</v>
      </c>
      <c r="CQ854">
        <v>36</v>
      </c>
      <c r="CR854" s="33" t="s">
        <v>85</v>
      </c>
    </row>
    <row r="855" spans="1:96" x14ac:dyDescent="0.25">
      <c r="A855">
        <v>854</v>
      </c>
      <c r="B855">
        <v>58</v>
      </c>
      <c r="C855" s="24" t="s">
        <v>3822</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s="17">
        <v>0</v>
      </c>
      <c r="BT855">
        <v>0</v>
      </c>
      <c r="BU855">
        <v>0</v>
      </c>
      <c r="BV855">
        <v>1</v>
      </c>
      <c r="BW855" s="17">
        <v>0</v>
      </c>
      <c r="BX855">
        <v>0</v>
      </c>
      <c r="BY855">
        <v>0</v>
      </c>
      <c r="BZ855" s="17">
        <v>0</v>
      </c>
      <c r="CA855">
        <v>0</v>
      </c>
      <c r="CB855">
        <v>0</v>
      </c>
      <c r="CC855">
        <v>1</v>
      </c>
      <c r="CD855">
        <v>1</v>
      </c>
      <c r="CE855">
        <v>0</v>
      </c>
      <c r="CF855">
        <v>0</v>
      </c>
      <c r="CG855">
        <v>0</v>
      </c>
      <c r="CH855">
        <v>1</v>
      </c>
      <c r="CI855">
        <v>0</v>
      </c>
      <c r="CJ855">
        <v>1</v>
      </c>
      <c r="CK855">
        <v>0</v>
      </c>
      <c r="CL855" s="17">
        <v>0</v>
      </c>
      <c r="CM855">
        <v>0</v>
      </c>
      <c r="CN855">
        <v>0</v>
      </c>
      <c r="CO855">
        <v>0</v>
      </c>
      <c r="CP855">
        <v>1</v>
      </c>
      <c r="CQ855">
        <v>36</v>
      </c>
      <c r="CR855" s="33" t="s">
        <v>85</v>
      </c>
    </row>
    <row r="856" spans="1:96" x14ac:dyDescent="0.25">
      <c r="A856">
        <v>855</v>
      </c>
      <c r="B856">
        <v>58</v>
      </c>
      <c r="C856" s="24" t="s">
        <v>3822</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1</v>
      </c>
      <c r="BR856">
        <v>0</v>
      </c>
      <c r="BS856" s="17">
        <v>0</v>
      </c>
      <c r="BT856">
        <v>0</v>
      </c>
      <c r="BU856">
        <v>0</v>
      </c>
      <c r="BV856">
        <v>1</v>
      </c>
      <c r="BW856" s="17">
        <v>0</v>
      </c>
      <c r="BX856">
        <v>0</v>
      </c>
      <c r="BY856">
        <v>0</v>
      </c>
      <c r="BZ856" s="17">
        <v>0</v>
      </c>
      <c r="CA856">
        <v>0</v>
      </c>
      <c r="CB856">
        <v>0</v>
      </c>
      <c r="CC856">
        <v>1</v>
      </c>
      <c r="CD856">
        <v>1</v>
      </c>
      <c r="CE856">
        <v>0</v>
      </c>
      <c r="CF856">
        <v>0</v>
      </c>
      <c r="CG856">
        <v>0</v>
      </c>
      <c r="CH856">
        <v>1</v>
      </c>
      <c r="CI856">
        <v>0</v>
      </c>
      <c r="CJ856">
        <v>1</v>
      </c>
      <c r="CK856">
        <v>0</v>
      </c>
      <c r="CL856" s="17">
        <v>0</v>
      </c>
      <c r="CM856">
        <v>0</v>
      </c>
      <c r="CN856">
        <v>0</v>
      </c>
      <c r="CO856">
        <v>0</v>
      </c>
      <c r="CP856">
        <v>1</v>
      </c>
      <c r="CQ856">
        <v>36</v>
      </c>
      <c r="CR856" s="33" t="s">
        <v>85</v>
      </c>
    </row>
    <row r="857" spans="1:96" x14ac:dyDescent="0.25">
      <c r="A857">
        <v>856</v>
      </c>
      <c r="B857">
        <v>58</v>
      </c>
      <c r="C857" s="24" t="s">
        <v>3822</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s="17">
        <v>1</v>
      </c>
      <c r="BT857">
        <v>0</v>
      </c>
      <c r="BU857">
        <v>1</v>
      </c>
      <c r="BV857">
        <v>0</v>
      </c>
      <c r="BW857" s="17">
        <v>0</v>
      </c>
      <c r="BX857">
        <v>0</v>
      </c>
      <c r="BY857">
        <v>0</v>
      </c>
      <c r="BZ857" s="17">
        <v>0</v>
      </c>
      <c r="CA857">
        <v>0</v>
      </c>
      <c r="CB857">
        <v>0</v>
      </c>
      <c r="CC857">
        <v>1</v>
      </c>
      <c r="CD857">
        <v>1</v>
      </c>
      <c r="CE857">
        <v>0</v>
      </c>
      <c r="CF857">
        <v>0</v>
      </c>
      <c r="CG857">
        <v>0</v>
      </c>
      <c r="CH857">
        <v>1</v>
      </c>
      <c r="CI857">
        <v>0</v>
      </c>
      <c r="CJ857">
        <v>1</v>
      </c>
      <c r="CK857">
        <v>0</v>
      </c>
      <c r="CL857" s="17">
        <v>0</v>
      </c>
      <c r="CM857">
        <v>0</v>
      </c>
      <c r="CN857">
        <v>0</v>
      </c>
      <c r="CO857">
        <v>0</v>
      </c>
      <c r="CP857">
        <v>1</v>
      </c>
      <c r="CQ857">
        <v>36</v>
      </c>
      <c r="CR857" s="33" t="s">
        <v>85</v>
      </c>
    </row>
    <row r="858" spans="1:96" x14ac:dyDescent="0.25">
      <c r="A858">
        <v>857</v>
      </c>
      <c r="B858">
        <v>58</v>
      </c>
      <c r="C858" s="24" t="s">
        <v>3822</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s="17">
        <v>1</v>
      </c>
      <c r="BT858">
        <v>0</v>
      </c>
      <c r="BU858">
        <v>1</v>
      </c>
      <c r="BV858">
        <v>0</v>
      </c>
      <c r="BW858" s="17">
        <v>0</v>
      </c>
      <c r="BX858">
        <v>0</v>
      </c>
      <c r="BY858">
        <v>0</v>
      </c>
      <c r="BZ858" s="17">
        <v>0</v>
      </c>
      <c r="CA858">
        <v>0</v>
      </c>
      <c r="CB858">
        <v>0</v>
      </c>
      <c r="CC858">
        <v>1</v>
      </c>
      <c r="CD858">
        <v>1</v>
      </c>
      <c r="CE858">
        <v>0</v>
      </c>
      <c r="CF858">
        <v>0</v>
      </c>
      <c r="CG858">
        <v>0</v>
      </c>
      <c r="CH858">
        <v>1</v>
      </c>
      <c r="CI858">
        <v>0</v>
      </c>
      <c r="CJ858">
        <v>1</v>
      </c>
      <c r="CK858">
        <v>0</v>
      </c>
      <c r="CL858" s="17">
        <v>0</v>
      </c>
      <c r="CM858">
        <v>0</v>
      </c>
      <c r="CN858">
        <v>0</v>
      </c>
      <c r="CO858">
        <v>0</v>
      </c>
      <c r="CP858">
        <v>1</v>
      </c>
      <c r="CQ858">
        <v>36</v>
      </c>
      <c r="CR858" s="33" t="s">
        <v>85</v>
      </c>
    </row>
    <row r="859" spans="1:96" x14ac:dyDescent="0.25">
      <c r="A859">
        <v>858</v>
      </c>
      <c r="B859">
        <v>59</v>
      </c>
      <c r="C859" s="24" t="s">
        <v>3830</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s="17">
        <v>0</v>
      </c>
      <c r="BT859">
        <v>1</v>
      </c>
      <c r="BU859">
        <v>0</v>
      </c>
      <c r="BV859">
        <v>0</v>
      </c>
      <c r="BW859" s="17">
        <v>0</v>
      </c>
      <c r="BX859">
        <v>0</v>
      </c>
      <c r="BY859">
        <v>0</v>
      </c>
      <c r="BZ859" s="17">
        <v>0</v>
      </c>
      <c r="CA859">
        <v>0</v>
      </c>
      <c r="CB859">
        <v>0</v>
      </c>
      <c r="CC859">
        <v>1</v>
      </c>
      <c r="CD859">
        <v>1</v>
      </c>
      <c r="CE859">
        <v>0</v>
      </c>
      <c r="CF859">
        <v>0</v>
      </c>
      <c r="CG859">
        <v>0</v>
      </c>
      <c r="CH859">
        <v>0</v>
      </c>
      <c r="CI859">
        <v>0</v>
      </c>
      <c r="CJ859">
        <v>0</v>
      </c>
      <c r="CK859">
        <v>0</v>
      </c>
      <c r="CL859" s="17">
        <v>0</v>
      </c>
      <c r="CM859">
        <v>0</v>
      </c>
      <c r="CN859">
        <v>2</v>
      </c>
      <c r="CO859">
        <v>0</v>
      </c>
      <c r="CP859">
        <v>1</v>
      </c>
      <c r="CQ859">
        <v>44</v>
      </c>
      <c r="CR859" s="33" t="s">
        <v>85</v>
      </c>
    </row>
    <row r="860" spans="1:96" x14ac:dyDescent="0.25">
      <c r="A860">
        <v>859</v>
      </c>
      <c r="B860">
        <v>59</v>
      </c>
      <c r="C860" s="24" t="s">
        <v>3830</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1</v>
      </c>
      <c r="BP860">
        <v>0</v>
      </c>
      <c r="BQ860">
        <v>0</v>
      </c>
      <c r="BR860">
        <v>0</v>
      </c>
      <c r="BS860" s="17">
        <v>0</v>
      </c>
      <c r="BT860">
        <v>1</v>
      </c>
      <c r="BU860">
        <v>0</v>
      </c>
      <c r="BV860">
        <v>0</v>
      </c>
      <c r="BW860" s="17">
        <v>0</v>
      </c>
      <c r="BX860">
        <v>0</v>
      </c>
      <c r="BY860">
        <v>0</v>
      </c>
      <c r="BZ860" s="17">
        <v>0</v>
      </c>
      <c r="CA860">
        <v>0</v>
      </c>
      <c r="CB860">
        <v>0</v>
      </c>
      <c r="CC860">
        <v>1</v>
      </c>
      <c r="CD860">
        <v>1</v>
      </c>
      <c r="CE860">
        <v>0</v>
      </c>
      <c r="CF860">
        <v>0</v>
      </c>
      <c r="CG860">
        <v>0</v>
      </c>
      <c r="CH860">
        <v>0</v>
      </c>
      <c r="CI860">
        <v>0</v>
      </c>
      <c r="CJ860">
        <v>0</v>
      </c>
      <c r="CK860">
        <v>1</v>
      </c>
      <c r="CL860" s="17">
        <v>0</v>
      </c>
      <c r="CM860">
        <v>0</v>
      </c>
      <c r="CN860">
        <v>2</v>
      </c>
      <c r="CO860">
        <v>0</v>
      </c>
      <c r="CP860">
        <v>1</v>
      </c>
      <c r="CQ860">
        <v>44</v>
      </c>
      <c r="CR860" s="33" t="s">
        <v>85</v>
      </c>
    </row>
    <row r="861" spans="1:96" x14ac:dyDescent="0.25">
      <c r="A861">
        <v>860</v>
      </c>
      <c r="B861">
        <v>59</v>
      </c>
      <c r="C861" s="24" t="s">
        <v>3830</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s="17">
        <v>0</v>
      </c>
      <c r="BT861">
        <v>1</v>
      </c>
      <c r="BU861">
        <v>0</v>
      </c>
      <c r="BV861">
        <v>0</v>
      </c>
      <c r="BW861" s="17">
        <v>0</v>
      </c>
      <c r="BX861">
        <v>0</v>
      </c>
      <c r="BY861">
        <v>0</v>
      </c>
      <c r="BZ861" s="17">
        <v>0</v>
      </c>
      <c r="CA861">
        <v>0</v>
      </c>
      <c r="CB861">
        <v>0</v>
      </c>
      <c r="CC861">
        <v>1</v>
      </c>
      <c r="CD861">
        <v>1</v>
      </c>
      <c r="CE861">
        <v>0</v>
      </c>
      <c r="CF861">
        <v>0</v>
      </c>
      <c r="CG861">
        <v>1</v>
      </c>
      <c r="CH861">
        <v>0</v>
      </c>
      <c r="CI861">
        <v>0</v>
      </c>
      <c r="CJ861">
        <v>0</v>
      </c>
      <c r="CK861">
        <v>0</v>
      </c>
      <c r="CL861" s="17">
        <v>0</v>
      </c>
      <c r="CM861">
        <v>0</v>
      </c>
      <c r="CN861">
        <v>2</v>
      </c>
      <c r="CO861">
        <v>0</v>
      </c>
      <c r="CP861">
        <v>1</v>
      </c>
      <c r="CQ861">
        <v>44</v>
      </c>
      <c r="CR861" s="33" t="s">
        <v>85</v>
      </c>
    </row>
    <row r="862" spans="1:96" x14ac:dyDescent="0.25">
      <c r="A862">
        <v>861</v>
      </c>
      <c r="B862">
        <v>59</v>
      </c>
      <c r="C862" s="24" t="s">
        <v>3830</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1</v>
      </c>
      <c r="BP862">
        <v>0</v>
      </c>
      <c r="BQ862">
        <v>0</v>
      </c>
      <c r="BR862">
        <v>0</v>
      </c>
      <c r="BS862" s="17">
        <v>0</v>
      </c>
      <c r="BT862">
        <v>1</v>
      </c>
      <c r="BU862">
        <v>0</v>
      </c>
      <c r="BV862">
        <v>0</v>
      </c>
      <c r="BW862" s="17">
        <v>0</v>
      </c>
      <c r="BX862">
        <v>0</v>
      </c>
      <c r="BY862">
        <v>0</v>
      </c>
      <c r="BZ862" s="17">
        <v>0</v>
      </c>
      <c r="CA862">
        <v>0</v>
      </c>
      <c r="CB862">
        <v>0</v>
      </c>
      <c r="CC862">
        <v>1</v>
      </c>
      <c r="CD862">
        <v>1</v>
      </c>
      <c r="CE862">
        <v>0</v>
      </c>
      <c r="CF862">
        <v>0</v>
      </c>
      <c r="CG862">
        <v>1</v>
      </c>
      <c r="CH862">
        <v>0</v>
      </c>
      <c r="CI862">
        <v>0</v>
      </c>
      <c r="CJ862">
        <v>0</v>
      </c>
      <c r="CK862">
        <v>1</v>
      </c>
      <c r="CL862" s="17">
        <v>0</v>
      </c>
      <c r="CM862">
        <v>0</v>
      </c>
      <c r="CN862">
        <v>2</v>
      </c>
      <c r="CO862">
        <v>0</v>
      </c>
      <c r="CP862">
        <v>1</v>
      </c>
      <c r="CQ862">
        <v>44</v>
      </c>
      <c r="CR862" s="33" t="s">
        <v>85</v>
      </c>
    </row>
    <row r="863" spans="1:96" x14ac:dyDescent="0.25">
      <c r="A863">
        <v>862</v>
      </c>
      <c r="B863">
        <v>59</v>
      </c>
      <c r="C863" s="24" t="s">
        <v>3830</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s="17">
        <v>0</v>
      </c>
      <c r="BT863">
        <v>1</v>
      </c>
      <c r="BU863">
        <v>0</v>
      </c>
      <c r="BV863">
        <v>0</v>
      </c>
      <c r="BW863" s="17">
        <v>0</v>
      </c>
      <c r="BX863">
        <v>0</v>
      </c>
      <c r="BY863">
        <v>0</v>
      </c>
      <c r="BZ863" s="17">
        <v>0</v>
      </c>
      <c r="CA863">
        <v>0</v>
      </c>
      <c r="CB863">
        <v>0</v>
      </c>
      <c r="CC863">
        <v>1</v>
      </c>
      <c r="CD863">
        <v>1</v>
      </c>
      <c r="CE863">
        <v>0</v>
      </c>
      <c r="CF863">
        <v>0</v>
      </c>
      <c r="CG863">
        <v>0</v>
      </c>
      <c r="CH863">
        <v>0</v>
      </c>
      <c r="CI863">
        <v>0</v>
      </c>
      <c r="CJ863">
        <v>0</v>
      </c>
      <c r="CK863">
        <v>0</v>
      </c>
      <c r="CL863" s="17">
        <v>0</v>
      </c>
      <c r="CM863">
        <v>0</v>
      </c>
      <c r="CN863">
        <v>2</v>
      </c>
      <c r="CO863">
        <v>0</v>
      </c>
      <c r="CP863">
        <v>1</v>
      </c>
      <c r="CQ863">
        <v>44</v>
      </c>
      <c r="CR863" s="33" t="s">
        <v>85</v>
      </c>
    </row>
    <row r="864" spans="1:96" x14ac:dyDescent="0.25">
      <c r="A864">
        <v>863</v>
      </c>
      <c r="B864">
        <v>59</v>
      </c>
      <c r="C864" s="24" t="s">
        <v>3830</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1</v>
      </c>
      <c r="BP864">
        <v>0</v>
      </c>
      <c r="BQ864">
        <v>0</v>
      </c>
      <c r="BR864">
        <v>0</v>
      </c>
      <c r="BS864" s="17">
        <v>0</v>
      </c>
      <c r="BT864">
        <v>1</v>
      </c>
      <c r="BU864">
        <v>0</v>
      </c>
      <c r="BV864">
        <v>0</v>
      </c>
      <c r="BW864" s="17">
        <v>0</v>
      </c>
      <c r="BX864">
        <v>0</v>
      </c>
      <c r="BY864">
        <v>0</v>
      </c>
      <c r="BZ864" s="17">
        <v>0</v>
      </c>
      <c r="CA864">
        <v>0</v>
      </c>
      <c r="CB864">
        <v>0</v>
      </c>
      <c r="CC864">
        <v>1</v>
      </c>
      <c r="CD864">
        <v>1</v>
      </c>
      <c r="CE864">
        <v>0</v>
      </c>
      <c r="CF864">
        <v>0</v>
      </c>
      <c r="CG864">
        <v>0</v>
      </c>
      <c r="CH864">
        <v>0</v>
      </c>
      <c r="CI864">
        <v>0</v>
      </c>
      <c r="CJ864">
        <v>0</v>
      </c>
      <c r="CK864">
        <v>1</v>
      </c>
      <c r="CL864" s="17">
        <v>0</v>
      </c>
      <c r="CM864">
        <v>0</v>
      </c>
      <c r="CN864">
        <v>2</v>
      </c>
      <c r="CO864">
        <v>0</v>
      </c>
      <c r="CP864">
        <v>1</v>
      </c>
      <c r="CQ864">
        <v>44</v>
      </c>
      <c r="CR864" s="33" t="s">
        <v>85</v>
      </c>
    </row>
    <row r="865" spans="1:96" x14ac:dyDescent="0.25">
      <c r="A865">
        <v>864</v>
      </c>
      <c r="B865">
        <v>59</v>
      </c>
      <c r="C865" s="24" t="s">
        <v>3830</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s="17">
        <v>0</v>
      </c>
      <c r="BT865">
        <v>1</v>
      </c>
      <c r="BU865">
        <v>0</v>
      </c>
      <c r="BV865">
        <v>0</v>
      </c>
      <c r="BW865" s="17">
        <v>0</v>
      </c>
      <c r="BX865">
        <v>0</v>
      </c>
      <c r="BY865">
        <v>0</v>
      </c>
      <c r="BZ865" s="17">
        <v>0</v>
      </c>
      <c r="CA865">
        <v>0</v>
      </c>
      <c r="CB865">
        <v>0</v>
      </c>
      <c r="CC865">
        <v>1</v>
      </c>
      <c r="CD865">
        <v>1</v>
      </c>
      <c r="CE865">
        <v>0</v>
      </c>
      <c r="CF865">
        <v>0</v>
      </c>
      <c r="CG865">
        <v>1</v>
      </c>
      <c r="CH865">
        <v>0</v>
      </c>
      <c r="CI865">
        <v>0</v>
      </c>
      <c r="CJ865">
        <v>0</v>
      </c>
      <c r="CK865">
        <v>0</v>
      </c>
      <c r="CL865" s="17">
        <v>0</v>
      </c>
      <c r="CM865">
        <v>0</v>
      </c>
      <c r="CN865">
        <v>2</v>
      </c>
      <c r="CO865">
        <v>0</v>
      </c>
      <c r="CP865">
        <v>1</v>
      </c>
      <c r="CQ865">
        <v>44</v>
      </c>
      <c r="CR865" s="33" t="s">
        <v>85</v>
      </c>
    </row>
    <row r="866" spans="1:96" x14ac:dyDescent="0.25">
      <c r="A866">
        <v>865</v>
      </c>
      <c r="B866">
        <v>59</v>
      </c>
      <c r="C866" s="24" t="s">
        <v>3830</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1</v>
      </c>
      <c r="BP866">
        <v>0</v>
      </c>
      <c r="BQ866">
        <v>0</v>
      </c>
      <c r="BR866">
        <v>0</v>
      </c>
      <c r="BS866" s="17">
        <v>0</v>
      </c>
      <c r="BT866">
        <v>1</v>
      </c>
      <c r="BU866">
        <v>0</v>
      </c>
      <c r="BV866">
        <v>0</v>
      </c>
      <c r="BW866" s="17">
        <v>0</v>
      </c>
      <c r="BX866">
        <v>0</v>
      </c>
      <c r="BY866">
        <v>0</v>
      </c>
      <c r="BZ866" s="17">
        <v>0</v>
      </c>
      <c r="CA866">
        <v>0</v>
      </c>
      <c r="CB866">
        <v>0</v>
      </c>
      <c r="CC866">
        <v>1</v>
      </c>
      <c r="CD866">
        <v>1</v>
      </c>
      <c r="CE866">
        <v>0</v>
      </c>
      <c r="CF866">
        <v>0</v>
      </c>
      <c r="CG866">
        <v>1</v>
      </c>
      <c r="CH866">
        <v>0</v>
      </c>
      <c r="CI866">
        <v>0</v>
      </c>
      <c r="CJ866">
        <v>0</v>
      </c>
      <c r="CK866">
        <v>1</v>
      </c>
      <c r="CL866" s="17">
        <v>0</v>
      </c>
      <c r="CM866">
        <v>0</v>
      </c>
      <c r="CN866">
        <v>2</v>
      </c>
      <c r="CO866">
        <v>0</v>
      </c>
      <c r="CP866">
        <v>1</v>
      </c>
      <c r="CQ866">
        <v>44</v>
      </c>
      <c r="CR866" s="33" t="s">
        <v>85</v>
      </c>
    </row>
    <row r="867" spans="1:96" x14ac:dyDescent="0.25">
      <c r="A867">
        <v>866</v>
      </c>
      <c r="B867">
        <v>59</v>
      </c>
      <c r="C867" s="24" t="s">
        <v>3830</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s="17">
        <v>0</v>
      </c>
      <c r="BT867">
        <v>1</v>
      </c>
      <c r="BU867">
        <v>0</v>
      </c>
      <c r="BV867">
        <v>0</v>
      </c>
      <c r="BW867" s="17">
        <v>0</v>
      </c>
      <c r="BX867">
        <v>0</v>
      </c>
      <c r="BY867">
        <v>0</v>
      </c>
      <c r="BZ867" s="17">
        <v>0</v>
      </c>
      <c r="CA867">
        <v>0</v>
      </c>
      <c r="CB867">
        <v>0</v>
      </c>
      <c r="CC867">
        <v>1</v>
      </c>
      <c r="CD867">
        <v>1</v>
      </c>
      <c r="CE867">
        <v>0</v>
      </c>
      <c r="CF867">
        <v>0</v>
      </c>
      <c r="CG867">
        <v>0</v>
      </c>
      <c r="CH867">
        <v>0</v>
      </c>
      <c r="CI867">
        <v>0</v>
      </c>
      <c r="CJ867">
        <v>0</v>
      </c>
      <c r="CK867">
        <v>0</v>
      </c>
      <c r="CL867" s="17">
        <v>0</v>
      </c>
      <c r="CM867">
        <v>0</v>
      </c>
      <c r="CN867">
        <v>2</v>
      </c>
      <c r="CO867">
        <v>0</v>
      </c>
      <c r="CP867">
        <v>1</v>
      </c>
      <c r="CQ867">
        <v>44</v>
      </c>
      <c r="CR867" s="33" t="s">
        <v>85</v>
      </c>
    </row>
    <row r="868" spans="1:96" x14ac:dyDescent="0.25">
      <c r="A868">
        <v>867</v>
      </c>
      <c r="B868">
        <v>59</v>
      </c>
      <c r="C868" s="24" t="s">
        <v>3830</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1</v>
      </c>
      <c r="BP868">
        <v>0</v>
      </c>
      <c r="BQ868">
        <v>0</v>
      </c>
      <c r="BR868">
        <v>0</v>
      </c>
      <c r="BS868" s="17">
        <v>0</v>
      </c>
      <c r="BT868">
        <v>1</v>
      </c>
      <c r="BU868">
        <v>0</v>
      </c>
      <c r="BV868">
        <v>0</v>
      </c>
      <c r="BW868" s="17">
        <v>0</v>
      </c>
      <c r="BX868">
        <v>0</v>
      </c>
      <c r="BY868">
        <v>0</v>
      </c>
      <c r="BZ868" s="17">
        <v>0</v>
      </c>
      <c r="CA868">
        <v>0</v>
      </c>
      <c r="CB868">
        <v>0</v>
      </c>
      <c r="CC868">
        <v>1</v>
      </c>
      <c r="CD868">
        <v>1</v>
      </c>
      <c r="CE868">
        <v>0</v>
      </c>
      <c r="CF868">
        <v>0</v>
      </c>
      <c r="CG868">
        <v>0</v>
      </c>
      <c r="CH868">
        <v>0</v>
      </c>
      <c r="CI868">
        <v>0</v>
      </c>
      <c r="CJ868">
        <v>0</v>
      </c>
      <c r="CK868">
        <v>1</v>
      </c>
      <c r="CL868" s="17">
        <v>0</v>
      </c>
      <c r="CM868">
        <v>0</v>
      </c>
      <c r="CN868">
        <v>2</v>
      </c>
      <c r="CO868">
        <v>0</v>
      </c>
      <c r="CP868">
        <v>1</v>
      </c>
      <c r="CQ868">
        <v>44</v>
      </c>
      <c r="CR868" s="33" t="s">
        <v>85</v>
      </c>
    </row>
    <row r="869" spans="1:96" x14ac:dyDescent="0.25">
      <c r="A869">
        <v>868</v>
      </c>
      <c r="B869">
        <v>59</v>
      </c>
      <c r="C869" s="24" t="s">
        <v>3830</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s="17">
        <v>0</v>
      </c>
      <c r="BT869">
        <v>1</v>
      </c>
      <c r="BU869">
        <v>0</v>
      </c>
      <c r="BV869">
        <v>0</v>
      </c>
      <c r="BW869" s="17">
        <v>0</v>
      </c>
      <c r="BX869">
        <v>0</v>
      </c>
      <c r="BY869">
        <v>0</v>
      </c>
      <c r="BZ869" s="17">
        <v>0</v>
      </c>
      <c r="CA869">
        <v>0</v>
      </c>
      <c r="CB869">
        <v>0</v>
      </c>
      <c r="CC869">
        <v>1</v>
      </c>
      <c r="CD869">
        <v>1</v>
      </c>
      <c r="CE869">
        <v>0</v>
      </c>
      <c r="CF869">
        <v>0</v>
      </c>
      <c r="CG869">
        <v>1</v>
      </c>
      <c r="CH869">
        <v>0</v>
      </c>
      <c r="CI869">
        <v>0</v>
      </c>
      <c r="CJ869">
        <v>0</v>
      </c>
      <c r="CK869">
        <v>0</v>
      </c>
      <c r="CL869" s="17">
        <v>0</v>
      </c>
      <c r="CM869">
        <v>0</v>
      </c>
      <c r="CN869">
        <v>2</v>
      </c>
      <c r="CO869">
        <v>0</v>
      </c>
      <c r="CP869">
        <v>1</v>
      </c>
      <c r="CQ869">
        <v>44</v>
      </c>
      <c r="CR869" s="33" t="s">
        <v>85</v>
      </c>
    </row>
    <row r="870" spans="1:96" x14ac:dyDescent="0.25">
      <c r="A870">
        <v>869</v>
      </c>
      <c r="B870">
        <v>59</v>
      </c>
      <c r="C870" s="24" t="s">
        <v>3830</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1</v>
      </c>
      <c r="BP870">
        <v>0</v>
      </c>
      <c r="BQ870">
        <v>0</v>
      </c>
      <c r="BR870">
        <v>0</v>
      </c>
      <c r="BS870" s="17">
        <v>0</v>
      </c>
      <c r="BT870">
        <v>1</v>
      </c>
      <c r="BU870">
        <v>0</v>
      </c>
      <c r="BV870">
        <v>0</v>
      </c>
      <c r="BW870" s="17">
        <v>0</v>
      </c>
      <c r="BX870">
        <v>0</v>
      </c>
      <c r="BY870">
        <v>0</v>
      </c>
      <c r="BZ870" s="17">
        <v>0</v>
      </c>
      <c r="CA870">
        <v>0</v>
      </c>
      <c r="CB870">
        <v>0</v>
      </c>
      <c r="CC870">
        <v>1</v>
      </c>
      <c r="CD870">
        <v>1</v>
      </c>
      <c r="CE870">
        <v>0</v>
      </c>
      <c r="CF870">
        <v>0</v>
      </c>
      <c r="CG870">
        <v>1</v>
      </c>
      <c r="CH870">
        <v>0</v>
      </c>
      <c r="CI870">
        <v>0</v>
      </c>
      <c r="CJ870">
        <v>0</v>
      </c>
      <c r="CK870">
        <v>1</v>
      </c>
      <c r="CL870" s="17">
        <v>0</v>
      </c>
      <c r="CM870">
        <v>0</v>
      </c>
      <c r="CN870">
        <v>2</v>
      </c>
      <c r="CO870">
        <v>0</v>
      </c>
      <c r="CP870">
        <v>1</v>
      </c>
      <c r="CQ870">
        <v>44</v>
      </c>
      <c r="CR870" s="33" t="s">
        <v>85</v>
      </c>
    </row>
    <row r="871" spans="1:96" x14ac:dyDescent="0.25">
      <c r="A871">
        <v>870</v>
      </c>
      <c r="B871">
        <v>60</v>
      </c>
      <c r="C871" s="24" t="s">
        <v>3837</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s="17">
        <v>0</v>
      </c>
      <c r="BT871">
        <v>0</v>
      </c>
      <c r="BU871">
        <v>0</v>
      </c>
      <c r="BV871">
        <v>1</v>
      </c>
      <c r="BW871" s="17">
        <v>0</v>
      </c>
      <c r="BX871">
        <v>0</v>
      </c>
      <c r="BY871">
        <v>0</v>
      </c>
      <c r="BZ871" s="17">
        <v>0</v>
      </c>
      <c r="CA871">
        <v>0</v>
      </c>
      <c r="CB871">
        <v>0</v>
      </c>
      <c r="CC871">
        <v>1</v>
      </c>
      <c r="CD871">
        <v>1</v>
      </c>
      <c r="CE871">
        <v>0</v>
      </c>
      <c r="CF871">
        <v>1</v>
      </c>
      <c r="CG871">
        <v>1</v>
      </c>
      <c r="CH871">
        <v>0</v>
      </c>
      <c r="CI871">
        <v>0</v>
      </c>
      <c r="CJ871">
        <v>0</v>
      </c>
      <c r="CK871">
        <v>0</v>
      </c>
      <c r="CL871" s="17">
        <v>0</v>
      </c>
      <c r="CM871">
        <v>4.2000000000000003E-2</v>
      </c>
      <c r="CN871">
        <v>6</v>
      </c>
      <c r="CO871">
        <v>1</v>
      </c>
      <c r="CP871">
        <v>0</v>
      </c>
      <c r="CQ871">
        <v>41</v>
      </c>
      <c r="CR871" s="33" t="s">
        <v>85</v>
      </c>
    </row>
    <row r="872" spans="1:96" x14ac:dyDescent="0.25">
      <c r="A872">
        <v>871</v>
      </c>
      <c r="B872">
        <v>60</v>
      </c>
      <c r="C872" s="24" t="s">
        <v>3837</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1</v>
      </c>
      <c r="BR872">
        <v>0</v>
      </c>
      <c r="BS872" s="17">
        <v>0</v>
      </c>
      <c r="BT872">
        <v>0</v>
      </c>
      <c r="BU872">
        <v>0</v>
      </c>
      <c r="BV872">
        <v>1</v>
      </c>
      <c r="BW872" s="17">
        <v>0</v>
      </c>
      <c r="BX872">
        <v>0</v>
      </c>
      <c r="BY872">
        <v>0</v>
      </c>
      <c r="BZ872" s="17">
        <v>0</v>
      </c>
      <c r="CA872">
        <v>0</v>
      </c>
      <c r="CB872">
        <v>0</v>
      </c>
      <c r="CC872">
        <v>1</v>
      </c>
      <c r="CD872">
        <v>1</v>
      </c>
      <c r="CE872">
        <v>0</v>
      </c>
      <c r="CF872">
        <v>1</v>
      </c>
      <c r="CG872">
        <v>1</v>
      </c>
      <c r="CH872">
        <v>0</v>
      </c>
      <c r="CI872">
        <v>0</v>
      </c>
      <c r="CJ872">
        <v>0</v>
      </c>
      <c r="CK872">
        <v>0</v>
      </c>
      <c r="CL872" s="17">
        <v>0</v>
      </c>
      <c r="CM872">
        <v>4.2000000000000003E-2</v>
      </c>
      <c r="CN872">
        <v>6</v>
      </c>
      <c r="CO872">
        <v>1</v>
      </c>
      <c r="CP872">
        <v>0</v>
      </c>
      <c r="CQ872">
        <v>41</v>
      </c>
      <c r="CR872" s="33" t="s">
        <v>85</v>
      </c>
    </row>
    <row r="873" spans="1:96" x14ac:dyDescent="0.25">
      <c r="A873">
        <v>872</v>
      </c>
      <c r="B873">
        <v>60</v>
      </c>
      <c r="C873" s="24" t="s">
        <v>3837</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s="17">
        <v>0</v>
      </c>
      <c r="BT873">
        <v>0</v>
      </c>
      <c r="BU873">
        <v>0</v>
      </c>
      <c r="BV873">
        <v>1</v>
      </c>
      <c r="BW873" s="17">
        <v>0</v>
      </c>
      <c r="BX873">
        <v>0</v>
      </c>
      <c r="BY873">
        <v>0</v>
      </c>
      <c r="BZ873" s="17">
        <v>0</v>
      </c>
      <c r="CA873">
        <v>0</v>
      </c>
      <c r="CB873">
        <v>0</v>
      </c>
      <c r="CC873">
        <v>1</v>
      </c>
      <c r="CD873">
        <v>1</v>
      </c>
      <c r="CE873">
        <v>0</v>
      </c>
      <c r="CF873">
        <v>1</v>
      </c>
      <c r="CG873">
        <v>1</v>
      </c>
      <c r="CH873">
        <v>0</v>
      </c>
      <c r="CI873">
        <v>0</v>
      </c>
      <c r="CJ873">
        <v>0</v>
      </c>
      <c r="CK873">
        <v>0</v>
      </c>
      <c r="CL873" s="17">
        <v>0</v>
      </c>
      <c r="CM873">
        <v>4.2000000000000003E-2</v>
      </c>
      <c r="CN873">
        <v>6</v>
      </c>
      <c r="CO873">
        <v>1</v>
      </c>
      <c r="CP873">
        <v>0</v>
      </c>
      <c r="CQ873">
        <v>41</v>
      </c>
      <c r="CR873" s="33" t="s">
        <v>85</v>
      </c>
    </row>
    <row r="874" spans="1:96" x14ac:dyDescent="0.25">
      <c r="A874">
        <v>873</v>
      </c>
      <c r="B874">
        <v>60</v>
      </c>
      <c r="C874" s="24" t="s">
        <v>3837</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s="17">
        <v>0</v>
      </c>
      <c r="BT874">
        <v>0</v>
      </c>
      <c r="BU874">
        <v>0</v>
      </c>
      <c r="BV874">
        <v>1</v>
      </c>
      <c r="BW874" s="17">
        <v>0</v>
      </c>
      <c r="BX874">
        <v>0</v>
      </c>
      <c r="BY874">
        <v>0</v>
      </c>
      <c r="BZ874" s="17">
        <v>0</v>
      </c>
      <c r="CA874">
        <v>0</v>
      </c>
      <c r="CB874">
        <v>0</v>
      </c>
      <c r="CC874">
        <v>1</v>
      </c>
      <c r="CD874">
        <v>1</v>
      </c>
      <c r="CE874">
        <v>0</v>
      </c>
      <c r="CF874">
        <v>1</v>
      </c>
      <c r="CG874">
        <v>1</v>
      </c>
      <c r="CH874">
        <v>0</v>
      </c>
      <c r="CI874">
        <v>0</v>
      </c>
      <c r="CJ874">
        <v>0</v>
      </c>
      <c r="CK874">
        <v>0</v>
      </c>
      <c r="CL874" s="17">
        <v>0</v>
      </c>
      <c r="CM874">
        <v>4.2000000000000003E-2</v>
      </c>
      <c r="CN874">
        <v>6</v>
      </c>
      <c r="CO874">
        <v>1</v>
      </c>
      <c r="CP874">
        <v>0</v>
      </c>
      <c r="CQ874">
        <v>41</v>
      </c>
      <c r="CR874" s="33" t="s">
        <v>85</v>
      </c>
    </row>
    <row r="875" spans="1:96" x14ac:dyDescent="0.25">
      <c r="A875">
        <v>874</v>
      </c>
      <c r="B875">
        <v>60</v>
      </c>
      <c r="C875" s="24" t="s">
        <v>3837</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s="17">
        <v>0</v>
      </c>
      <c r="BT875">
        <v>0</v>
      </c>
      <c r="BU875">
        <v>0</v>
      </c>
      <c r="BV875">
        <v>1</v>
      </c>
      <c r="BW875" s="17">
        <v>0</v>
      </c>
      <c r="BX875">
        <v>0</v>
      </c>
      <c r="BY875">
        <v>0</v>
      </c>
      <c r="BZ875" s="17">
        <v>0</v>
      </c>
      <c r="CA875">
        <v>0</v>
      </c>
      <c r="CB875">
        <v>0</v>
      </c>
      <c r="CC875">
        <v>1</v>
      </c>
      <c r="CD875">
        <v>1</v>
      </c>
      <c r="CE875">
        <v>0</v>
      </c>
      <c r="CF875">
        <v>1</v>
      </c>
      <c r="CG875">
        <v>1</v>
      </c>
      <c r="CH875">
        <v>0</v>
      </c>
      <c r="CI875">
        <v>0</v>
      </c>
      <c r="CJ875">
        <v>0</v>
      </c>
      <c r="CK875">
        <v>0</v>
      </c>
      <c r="CL875" s="17">
        <v>0</v>
      </c>
      <c r="CM875">
        <v>4.2000000000000003E-2</v>
      </c>
      <c r="CN875">
        <v>6</v>
      </c>
      <c r="CO875">
        <v>1</v>
      </c>
      <c r="CP875">
        <v>0</v>
      </c>
      <c r="CQ875">
        <v>41</v>
      </c>
      <c r="CR875" s="33" t="s">
        <v>85</v>
      </c>
    </row>
    <row r="876" spans="1:96" x14ac:dyDescent="0.25">
      <c r="A876">
        <v>875</v>
      </c>
      <c r="B876">
        <v>60</v>
      </c>
      <c r="C876" s="24" t="s">
        <v>3837</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s="17">
        <v>0</v>
      </c>
      <c r="BT876">
        <v>0</v>
      </c>
      <c r="BU876">
        <v>0</v>
      </c>
      <c r="BV876">
        <v>1</v>
      </c>
      <c r="BW876" s="17">
        <v>0</v>
      </c>
      <c r="BX876">
        <v>0</v>
      </c>
      <c r="BY876">
        <v>0</v>
      </c>
      <c r="BZ876" s="17">
        <v>0</v>
      </c>
      <c r="CA876">
        <v>0</v>
      </c>
      <c r="CB876">
        <v>0</v>
      </c>
      <c r="CC876">
        <v>1</v>
      </c>
      <c r="CD876">
        <v>1</v>
      </c>
      <c r="CE876">
        <v>0</v>
      </c>
      <c r="CF876">
        <v>1</v>
      </c>
      <c r="CG876">
        <v>1</v>
      </c>
      <c r="CH876">
        <v>0</v>
      </c>
      <c r="CI876">
        <v>0</v>
      </c>
      <c r="CJ876">
        <v>0</v>
      </c>
      <c r="CK876">
        <v>0</v>
      </c>
      <c r="CL876" s="17">
        <v>0</v>
      </c>
      <c r="CM876">
        <v>4.2000000000000003E-2</v>
      </c>
      <c r="CN876">
        <v>6</v>
      </c>
      <c r="CO876">
        <v>1</v>
      </c>
      <c r="CP876">
        <v>0</v>
      </c>
      <c r="CQ876">
        <v>41</v>
      </c>
      <c r="CR876" s="33" t="s">
        <v>85</v>
      </c>
    </row>
    <row r="877" spans="1:96" x14ac:dyDescent="0.25">
      <c r="A877">
        <v>876</v>
      </c>
      <c r="B877">
        <v>60</v>
      </c>
      <c r="C877" s="24" t="s">
        <v>3837</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1</v>
      </c>
      <c r="BR877">
        <v>0</v>
      </c>
      <c r="BS877" s="17">
        <v>0</v>
      </c>
      <c r="BT877">
        <v>0</v>
      </c>
      <c r="BU877">
        <v>0</v>
      </c>
      <c r="BV877">
        <v>1</v>
      </c>
      <c r="BW877" s="17">
        <v>0</v>
      </c>
      <c r="BX877">
        <v>0</v>
      </c>
      <c r="BY877">
        <v>0</v>
      </c>
      <c r="BZ877" s="17">
        <v>0</v>
      </c>
      <c r="CA877">
        <v>0</v>
      </c>
      <c r="CB877">
        <v>0</v>
      </c>
      <c r="CC877">
        <v>1</v>
      </c>
      <c r="CD877">
        <v>1</v>
      </c>
      <c r="CE877">
        <v>0</v>
      </c>
      <c r="CF877">
        <v>1</v>
      </c>
      <c r="CG877">
        <v>1</v>
      </c>
      <c r="CH877">
        <v>0</v>
      </c>
      <c r="CI877">
        <v>0</v>
      </c>
      <c r="CJ877">
        <v>0</v>
      </c>
      <c r="CK877">
        <v>0</v>
      </c>
      <c r="CL877" s="17">
        <v>0</v>
      </c>
      <c r="CM877">
        <v>4.2000000000000003E-2</v>
      </c>
      <c r="CN877">
        <v>6</v>
      </c>
      <c r="CO877">
        <v>1</v>
      </c>
      <c r="CP877">
        <v>0</v>
      </c>
      <c r="CQ877">
        <v>41</v>
      </c>
      <c r="CR877" s="33" t="s">
        <v>85</v>
      </c>
    </row>
    <row r="878" spans="1:96" x14ac:dyDescent="0.25">
      <c r="A878">
        <v>877</v>
      </c>
      <c r="B878">
        <v>60</v>
      </c>
      <c r="C878" s="24" t="s">
        <v>3837</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1</v>
      </c>
      <c r="BR878">
        <v>0</v>
      </c>
      <c r="BS878" s="17">
        <v>0</v>
      </c>
      <c r="BT878">
        <v>0</v>
      </c>
      <c r="BU878">
        <v>0</v>
      </c>
      <c r="BV878">
        <v>1</v>
      </c>
      <c r="BW878" s="17">
        <v>0</v>
      </c>
      <c r="BX878">
        <v>0</v>
      </c>
      <c r="BY878">
        <v>0</v>
      </c>
      <c r="BZ878" s="17">
        <v>0</v>
      </c>
      <c r="CA878">
        <v>0</v>
      </c>
      <c r="CB878">
        <v>0</v>
      </c>
      <c r="CC878">
        <v>1</v>
      </c>
      <c r="CD878">
        <v>1</v>
      </c>
      <c r="CE878">
        <v>0</v>
      </c>
      <c r="CF878">
        <v>1</v>
      </c>
      <c r="CG878">
        <v>1</v>
      </c>
      <c r="CH878">
        <v>0</v>
      </c>
      <c r="CI878">
        <v>0</v>
      </c>
      <c r="CJ878">
        <v>0</v>
      </c>
      <c r="CK878">
        <v>0</v>
      </c>
      <c r="CL878" s="17">
        <v>0</v>
      </c>
      <c r="CM878">
        <v>4.2000000000000003E-2</v>
      </c>
      <c r="CN878">
        <v>6</v>
      </c>
      <c r="CO878">
        <v>1</v>
      </c>
      <c r="CP878">
        <v>0</v>
      </c>
      <c r="CQ878">
        <v>41</v>
      </c>
      <c r="CR878" s="33" t="s">
        <v>85</v>
      </c>
    </row>
    <row r="879" spans="1:96" x14ac:dyDescent="0.25">
      <c r="A879">
        <v>878</v>
      </c>
      <c r="B879">
        <v>60</v>
      </c>
      <c r="C879" s="24" t="s">
        <v>3837</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1</v>
      </c>
      <c r="BR879">
        <v>0</v>
      </c>
      <c r="BS879" s="17">
        <v>0</v>
      </c>
      <c r="BT879">
        <v>0</v>
      </c>
      <c r="BU879">
        <v>0</v>
      </c>
      <c r="BV879">
        <v>1</v>
      </c>
      <c r="BW879" s="17">
        <v>0</v>
      </c>
      <c r="BX879">
        <v>0</v>
      </c>
      <c r="BY879">
        <v>0</v>
      </c>
      <c r="BZ879" s="17">
        <v>0</v>
      </c>
      <c r="CA879">
        <v>0</v>
      </c>
      <c r="CB879">
        <v>0</v>
      </c>
      <c r="CC879">
        <v>1</v>
      </c>
      <c r="CD879">
        <v>1</v>
      </c>
      <c r="CE879">
        <v>0</v>
      </c>
      <c r="CF879">
        <v>1</v>
      </c>
      <c r="CG879">
        <v>1</v>
      </c>
      <c r="CH879">
        <v>0</v>
      </c>
      <c r="CI879">
        <v>0</v>
      </c>
      <c r="CJ879">
        <v>0</v>
      </c>
      <c r="CK879">
        <v>0</v>
      </c>
      <c r="CL879" s="17">
        <v>0</v>
      </c>
      <c r="CM879">
        <v>4.2000000000000003E-2</v>
      </c>
      <c r="CN879">
        <v>6</v>
      </c>
      <c r="CO879">
        <v>1</v>
      </c>
      <c r="CP879">
        <v>0</v>
      </c>
      <c r="CQ879">
        <v>41</v>
      </c>
      <c r="CR879" s="33" t="s">
        <v>85</v>
      </c>
    </row>
    <row r="880" spans="1:96" x14ac:dyDescent="0.25">
      <c r="A880">
        <v>879</v>
      </c>
      <c r="B880">
        <v>60</v>
      </c>
      <c r="C880" s="24" t="s">
        <v>3837</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1</v>
      </c>
      <c r="BR880">
        <v>0</v>
      </c>
      <c r="BS880" s="17">
        <v>0</v>
      </c>
      <c r="BT880">
        <v>0</v>
      </c>
      <c r="BU880">
        <v>0</v>
      </c>
      <c r="BV880">
        <v>1</v>
      </c>
      <c r="BW880" s="17">
        <v>0</v>
      </c>
      <c r="BX880">
        <v>0</v>
      </c>
      <c r="BY880">
        <v>0</v>
      </c>
      <c r="BZ880" s="17">
        <v>0</v>
      </c>
      <c r="CA880">
        <v>0</v>
      </c>
      <c r="CB880">
        <v>0</v>
      </c>
      <c r="CC880">
        <v>1</v>
      </c>
      <c r="CD880">
        <v>1</v>
      </c>
      <c r="CE880">
        <v>0</v>
      </c>
      <c r="CF880">
        <v>1</v>
      </c>
      <c r="CG880">
        <v>1</v>
      </c>
      <c r="CH880">
        <v>0</v>
      </c>
      <c r="CI880">
        <v>0</v>
      </c>
      <c r="CJ880">
        <v>0</v>
      </c>
      <c r="CK880">
        <v>0</v>
      </c>
      <c r="CL880" s="17">
        <v>0</v>
      </c>
      <c r="CM880">
        <v>4.2000000000000003E-2</v>
      </c>
      <c r="CN880">
        <v>6</v>
      </c>
      <c r="CO880">
        <v>1</v>
      </c>
      <c r="CP880">
        <v>0</v>
      </c>
      <c r="CQ880">
        <v>41</v>
      </c>
      <c r="CR880" s="33" t="s">
        <v>85</v>
      </c>
    </row>
    <row r="881" spans="1:96" x14ac:dyDescent="0.25">
      <c r="A881">
        <v>880</v>
      </c>
      <c r="B881">
        <v>60</v>
      </c>
      <c r="C881" s="24" t="s">
        <v>3837</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s="17">
        <v>1</v>
      </c>
      <c r="BT881">
        <v>0</v>
      </c>
      <c r="BU881">
        <v>1</v>
      </c>
      <c r="BV881">
        <v>0</v>
      </c>
      <c r="BW881" s="17">
        <v>0</v>
      </c>
      <c r="BX881">
        <v>0</v>
      </c>
      <c r="BY881">
        <v>0</v>
      </c>
      <c r="BZ881" s="17">
        <v>0</v>
      </c>
      <c r="CA881">
        <v>0</v>
      </c>
      <c r="CB881">
        <v>0</v>
      </c>
      <c r="CC881">
        <v>1</v>
      </c>
      <c r="CD881">
        <v>1</v>
      </c>
      <c r="CE881">
        <v>0</v>
      </c>
      <c r="CF881">
        <v>1</v>
      </c>
      <c r="CG881">
        <v>1</v>
      </c>
      <c r="CH881">
        <v>0</v>
      </c>
      <c r="CI881">
        <v>0</v>
      </c>
      <c r="CJ881">
        <v>0</v>
      </c>
      <c r="CK881">
        <v>0</v>
      </c>
      <c r="CL881" s="17">
        <v>0</v>
      </c>
      <c r="CM881">
        <v>4.2000000000000003E-2</v>
      </c>
      <c r="CN881">
        <v>6</v>
      </c>
      <c r="CO881">
        <v>1</v>
      </c>
      <c r="CP881">
        <v>0</v>
      </c>
      <c r="CQ881">
        <v>41</v>
      </c>
      <c r="CR881" s="33" t="s">
        <v>85</v>
      </c>
    </row>
    <row r="882" spans="1:96" x14ac:dyDescent="0.25">
      <c r="A882">
        <v>881</v>
      </c>
      <c r="B882">
        <v>60</v>
      </c>
      <c r="C882" s="24" t="s">
        <v>3837</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s="17">
        <v>1</v>
      </c>
      <c r="BT882">
        <v>0</v>
      </c>
      <c r="BU882">
        <v>1</v>
      </c>
      <c r="BV882">
        <v>0</v>
      </c>
      <c r="BW882" s="17">
        <v>0</v>
      </c>
      <c r="BX882">
        <v>0</v>
      </c>
      <c r="BY882">
        <v>0</v>
      </c>
      <c r="BZ882" s="17">
        <v>0</v>
      </c>
      <c r="CA882">
        <v>0</v>
      </c>
      <c r="CB882">
        <v>0</v>
      </c>
      <c r="CC882">
        <v>1</v>
      </c>
      <c r="CD882">
        <v>1</v>
      </c>
      <c r="CE882">
        <v>0</v>
      </c>
      <c r="CF882">
        <v>1</v>
      </c>
      <c r="CG882">
        <v>1</v>
      </c>
      <c r="CH882">
        <v>0</v>
      </c>
      <c r="CI882">
        <v>0</v>
      </c>
      <c r="CJ882">
        <v>0</v>
      </c>
      <c r="CK882">
        <v>0</v>
      </c>
      <c r="CL882" s="17">
        <v>0</v>
      </c>
      <c r="CM882">
        <v>4.2000000000000003E-2</v>
      </c>
      <c r="CN882">
        <v>6</v>
      </c>
      <c r="CO882">
        <v>1</v>
      </c>
      <c r="CP882">
        <v>0</v>
      </c>
      <c r="CQ882">
        <v>41</v>
      </c>
      <c r="CR882" s="33" t="s">
        <v>85</v>
      </c>
    </row>
    <row r="883" spans="1:96" x14ac:dyDescent="0.25">
      <c r="A883">
        <v>882</v>
      </c>
      <c r="B883">
        <v>60</v>
      </c>
      <c r="C883" s="24" t="s">
        <v>3837</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s="17">
        <v>1</v>
      </c>
      <c r="BT883">
        <v>0</v>
      </c>
      <c r="BU883">
        <v>1</v>
      </c>
      <c r="BV883">
        <v>0</v>
      </c>
      <c r="BW883" s="17">
        <v>0</v>
      </c>
      <c r="BX883">
        <v>0</v>
      </c>
      <c r="BY883">
        <v>0</v>
      </c>
      <c r="BZ883" s="17">
        <v>0</v>
      </c>
      <c r="CA883">
        <v>0</v>
      </c>
      <c r="CB883">
        <v>0</v>
      </c>
      <c r="CC883">
        <v>1</v>
      </c>
      <c r="CD883">
        <v>1</v>
      </c>
      <c r="CE883">
        <v>0</v>
      </c>
      <c r="CF883">
        <v>1</v>
      </c>
      <c r="CG883">
        <v>1</v>
      </c>
      <c r="CH883">
        <v>0</v>
      </c>
      <c r="CI883">
        <v>0</v>
      </c>
      <c r="CJ883">
        <v>0</v>
      </c>
      <c r="CK883">
        <v>0</v>
      </c>
      <c r="CL883" s="17">
        <v>0</v>
      </c>
      <c r="CM883">
        <v>4.2000000000000003E-2</v>
      </c>
      <c r="CN883">
        <v>6</v>
      </c>
      <c r="CO883">
        <v>1</v>
      </c>
      <c r="CP883">
        <v>0</v>
      </c>
      <c r="CQ883">
        <v>41</v>
      </c>
      <c r="CR883" s="33" t="s">
        <v>85</v>
      </c>
    </row>
    <row r="884" spans="1:96" x14ac:dyDescent="0.25">
      <c r="A884">
        <v>883</v>
      </c>
      <c r="B884">
        <v>60</v>
      </c>
      <c r="C884" s="24" t="s">
        <v>3837</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s="17">
        <v>1</v>
      </c>
      <c r="BT884">
        <v>0</v>
      </c>
      <c r="BU884">
        <v>1</v>
      </c>
      <c r="BV884">
        <v>0</v>
      </c>
      <c r="BW884" s="17">
        <v>0</v>
      </c>
      <c r="BX884">
        <v>0</v>
      </c>
      <c r="BY884">
        <v>0</v>
      </c>
      <c r="BZ884" s="17">
        <v>0</v>
      </c>
      <c r="CA884">
        <v>0</v>
      </c>
      <c r="CB884">
        <v>0</v>
      </c>
      <c r="CC884">
        <v>1</v>
      </c>
      <c r="CD884">
        <v>1</v>
      </c>
      <c r="CE884">
        <v>0</v>
      </c>
      <c r="CF884">
        <v>1</v>
      </c>
      <c r="CG884">
        <v>1</v>
      </c>
      <c r="CH884">
        <v>0</v>
      </c>
      <c r="CI884">
        <v>0</v>
      </c>
      <c r="CJ884">
        <v>0</v>
      </c>
      <c r="CK884">
        <v>0</v>
      </c>
      <c r="CL884" s="17">
        <v>0</v>
      </c>
      <c r="CM884">
        <v>4.2000000000000003E-2</v>
      </c>
      <c r="CN884">
        <v>6</v>
      </c>
      <c r="CO884">
        <v>1</v>
      </c>
      <c r="CP884">
        <v>0</v>
      </c>
      <c r="CQ884">
        <v>41</v>
      </c>
      <c r="CR884" s="33" t="s">
        <v>85</v>
      </c>
    </row>
    <row r="885" spans="1:96" x14ac:dyDescent="0.25">
      <c r="A885">
        <v>884</v>
      </c>
      <c r="B885">
        <v>60</v>
      </c>
      <c r="C885" s="24" t="s">
        <v>3837</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s="17">
        <v>1</v>
      </c>
      <c r="BT885">
        <v>0</v>
      </c>
      <c r="BU885">
        <v>1</v>
      </c>
      <c r="BV885">
        <v>0</v>
      </c>
      <c r="BW885" s="17">
        <v>0</v>
      </c>
      <c r="BX885">
        <v>0</v>
      </c>
      <c r="BY885">
        <v>0</v>
      </c>
      <c r="BZ885" s="17">
        <v>0</v>
      </c>
      <c r="CA885">
        <v>0</v>
      </c>
      <c r="CB885">
        <v>0</v>
      </c>
      <c r="CC885">
        <v>1</v>
      </c>
      <c r="CD885">
        <v>1</v>
      </c>
      <c r="CE885">
        <v>0</v>
      </c>
      <c r="CF885">
        <v>1</v>
      </c>
      <c r="CG885">
        <v>1</v>
      </c>
      <c r="CH885">
        <v>0</v>
      </c>
      <c r="CI885">
        <v>0</v>
      </c>
      <c r="CJ885">
        <v>0</v>
      </c>
      <c r="CK885">
        <v>0</v>
      </c>
      <c r="CL885" s="17">
        <v>0</v>
      </c>
      <c r="CM885">
        <v>4.2000000000000003E-2</v>
      </c>
      <c r="CN885">
        <v>6</v>
      </c>
      <c r="CO885">
        <v>1</v>
      </c>
      <c r="CP885">
        <v>0</v>
      </c>
      <c r="CQ885">
        <v>41</v>
      </c>
      <c r="CR885" s="33" t="s">
        <v>85</v>
      </c>
    </row>
    <row r="886" spans="1:96" x14ac:dyDescent="0.25">
      <c r="A886">
        <v>885</v>
      </c>
      <c r="B886">
        <v>61</v>
      </c>
      <c r="C886" s="24" t="s">
        <v>3845</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s="17">
        <v>0</v>
      </c>
      <c r="BT886">
        <v>0</v>
      </c>
      <c r="BU886">
        <v>0</v>
      </c>
      <c r="BV886">
        <v>1</v>
      </c>
      <c r="BW886" s="17">
        <v>0</v>
      </c>
      <c r="BX886">
        <v>0</v>
      </c>
      <c r="BY886">
        <v>0</v>
      </c>
      <c r="BZ886" s="17">
        <v>0</v>
      </c>
      <c r="CA886">
        <v>0</v>
      </c>
      <c r="CB886">
        <v>0</v>
      </c>
      <c r="CC886">
        <v>1</v>
      </c>
      <c r="CD886">
        <v>0</v>
      </c>
      <c r="CE886">
        <v>1</v>
      </c>
      <c r="CF886">
        <v>0</v>
      </c>
      <c r="CG886">
        <v>1</v>
      </c>
      <c r="CH886">
        <v>0</v>
      </c>
      <c r="CI886">
        <v>0</v>
      </c>
      <c r="CJ886">
        <v>0</v>
      </c>
      <c r="CK886">
        <v>1</v>
      </c>
      <c r="CL886" s="17">
        <v>0</v>
      </c>
      <c r="CM886">
        <v>0</v>
      </c>
      <c r="CN886">
        <v>0</v>
      </c>
      <c r="CO886">
        <v>0</v>
      </c>
      <c r="CP886">
        <v>1</v>
      </c>
      <c r="CQ886">
        <v>33</v>
      </c>
      <c r="CR886" s="33" t="s">
        <v>85</v>
      </c>
    </row>
    <row r="887" spans="1:96" x14ac:dyDescent="0.25">
      <c r="A887">
        <v>886</v>
      </c>
      <c r="B887">
        <v>61</v>
      </c>
      <c r="C887" s="24" t="s">
        <v>3845</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s="17">
        <v>0</v>
      </c>
      <c r="BT887">
        <v>0</v>
      </c>
      <c r="BU887">
        <v>0</v>
      </c>
      <c r="BV887">
        <v>1</v>
      </c>
      <c r="BW887" s="17">
        <v>0</v>
      </c>
      <c r="BX887">
        <v>0</v>
      </c>
      <c r="BY887">
        <v>0</v>
      </c>
      <c r="BZ887" s="17">
        <v>0</v>
      </c>
      <c r="CA887">
        <v>0</v>
      </c>
      <c r="CB887">
        <v>0</v>
      </c>
      <c r="CC887">
        <v>1</v>
      </c>
      <c r="CD887">
        <v>0</v>
      </c>
      <c r="CE887">
        <v>1</v>
      </c>
      <c r="CF887">
        <v>0</v>
      </c>
      <c r="CG887">
        <v>1</v>
      </c>
      <c r="CH887">
        <v>0</v>
      </c>
      <c r="CI887">
        <v>0</v>
      </c>
      <c r="CJ887">
        <v>0</v>
      </c>
      <c r="CK887">
        <v>1</v>
      </c>
      <c r="CL887" s="17">
        <v>0</v>
      </c>
      <c r="CM887">
        <v>0</v>
      </c>
      <c r="CN887">
        <v>0</v>
      </c>
      <c r="CO887">
        <v>0</v>
      </c>
      <c r="CP887">
        <v>1</v>
      </c>
      <c r="CQ887">
        <v>33</v>
      </c>
      <c r="CR887" s="33" t="s">
        <v>85</v>
      </c>
    </row>
    <row r="888" spans="1:96" x14ac:dyDescent="0.25">
      <c r="A888">
        <v>887</v>
      </c>
      <c r="B888">
        <v>61</v>
      </c>
      <c r="C888" s="24" t="s">
        <v>3845</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s="17">
        <v>0</v>
      </c>
      <c r="BT888">
        <v>0</v>
      </c>
      <c r="BU888">
        <v>0</v>
      </c>
      <c r="BV888">
        <v>1</v>
      </c>
      <c r="BW888" s="17">
        <v>0</v>
      </c>
      <c r="BX888">
        <v>0</v>
      </c>
      <c r="BY888">
        <v>0</v>
      </c>
      <c r="BZ888" s="17">
        <v>0</v>
      </c>
      <c r="CA888">
        <v>0</v>
      </c>
      <c r="CB888">
        <v>0</v>
      </c>
      <c r="CC888">
        <v>1</v>
      </c>
      <c r="CD888">
        <v>0</v>
      </c>
      <c r="CE888">
        <v>1</v>
      </c>
      <c r="CF888">
        <v>0</v>
      </c>
      <c r="CG888">
        <v>1</v>
      </c>
      <c r="CH888">
        <v>0</v>
      </c>
      <c r="CI888">
        <v>0</v>
      </c>
      <c r="CJ888">
        <v>0</v>
      </c>
      <c r="CK888">
        <v>1</v>
      </c>
      <c r="CL888" s="17">
        <v>0</v>
      </c>
      <c r="CM888">
        <v>0</v>
      </c>
      <c r="CN888">
        <v>0</v>
      </c>
      <c r="CO888">
        <v>0</v>
      </c>
      <c r="CP888">
        <v>1</v>
      </c>
      <c r="CQ888">
        <v>33</v>
      </c>
      <c r="CR888" s="33" t="s">
        <v>85</v>
      </c>
    </row>
    <row r="889" spans="1:96" x14ac:dyDescent="0.25">
      <c r="A889">
        <v>888</v>
      </c>
      <c r="B889">
        <v>61</v>
      </c>
      <c r="C889" s="24" t="s">
        <v>3845</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s="17">
        <v>0</v>
      </c>
      <c r="BT889">
        <v>0</v>
      </c>
      <c r="BU889">
        <v>0</v>
      </c>
      <c r="BV889">
        <v>1</v>
      </c>
      <c r="BW889" s="17">
        <v>0</v>
      </c>
      <c r="BX889">
        <v>0</v>
      </c>
      <c r="BY889">
        <v>0</v>
      </c>
      <c r="BZ889" s="17">
        <v>0</v>
      </c>
      <c r="CA889">
        <v>0</v>
      </c>
      <c r="CB889">
        <v>0</v>
      </c>
      <c r="CC889">
        <v>1</v>
      </c>
      <c r="CD889">
        <v>0</v>
      </c>
      <c r="CE889">
        <v>1</v>
      </c>
      <c r="CF889">
        <v>0</v>
      </c>
      <c r="CG889">
        <v>1</v>
      </c>
      <c r="CH889">
        <v>0</v>
      </c>
      <c r="CI889">
        <v>0</v>
      </c>
      <c r="CJ889">
        <v>0</v>
      </c>
      <c r="CK889">
        <v>1</v>
      </c>
      <c r="CL889" s="17">
        <v>0</v>
      </c>
      <c r="CM889">
        <v>0</v>
      </c>
      <c r="CN889">
        <v>0</v>
      </c>
      <c r="CO889">
        <v>0</v>
      </c>
      <c r="CP889">
        <v>1</v>
      </c>
      <c r="CQ889">
        <v>33</v>
      </c>
      <c r="CR889" s="33" t="s">
        <v>85</v>
      </c>
    </row>
    <row r="890" spans="1:96" x14ac:dyDescent="0.25">
      <c r="A890">
        <v>889</v>
      </c>
      <c r="B890">
        <v>61</v>
      </c>
      <c r="C890" s="24" t="s">
        <v>3845</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s="17">
        <v>0</v>
      </c>
      <c r="BT890">
        <v>0</v>
      </c>
      <c r="BU890">
        <v>0</v>
      </c>
      <c r="BV890">
        <v>1</v>
      </c>
      <c r="BW890" s="17">
        <v>0</v>
      </c>
      <c r="BX890">
        <v>0</v>
      </c>
      <c r="BY890">
        <v>0</v>
      </c>
      <c r="BZ890" s="17">
        <v>0</v>
      </c>
      <c r="CA890">
        <v>0</v>
      </c>
      <c r="CB890">
        <v>0</v>
      </c>
      <c r="CC890">
        <v>1</v>
      </c>
      <c r="CD890">
        <v>0</v>
      </c>
      <c r="CE890">
        <v>1</v>
      </c>
      <c r="CF890">
        <v>0</v>
      </c>
      <c r="CG890">
        <v>1</v>
      </c>
      <c r="CH890">
        <v>0</v>
      </c>
      <c r="CI890">
        <v>0</v>
      </c>
      <c r="CJ890">
        <v>0</v>
      </c>
      <c r="CK890">
        <v>1</v>
      </c>
      <c r="CL890" s="17">
        <v>0</v>
      </c>
      <c r="CM890">
        <v>0</v>
      </c>
      <c r="CN890">
        <v>0</v>
      </c>
      <c r="CO890">
        <v>0</v>
      </c>
      <c r="CP890">
        <v>1</v>
      </c>
      <c r="CQ890">
        <v>33</v>
      </c>
      <c r="CR890" s="33" t="s">
        <v>85</v>
      </c>
    </row>
    <row r="891" spans="1:96" x14ac:dyDescent="0.25">
      <c r="A891">
        <v>890</v>
      </c>
      <c r="B891">
        <v>61</v>
      </c>
      <c r="C891" s="24" t="s">
        <v>3845</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s="17">
        <v>0</v>
      </c>
      <c r="BT891">
        <v>0</v>
      </c>
      <c r="BU891">
        <v>0</v>
      </c>
      <c r="BV891">
        <v>1</v>
      </c>
      <c r="BW891" s="17">
        <v>0</v>
      </c>
      <c r="BX891">
        <v>0</v>
      </c>
      <c r="BY891">
        <v>0</v>
      </c>
      <c r="BZ891" s="17">
        <v>0</v>
      </c>
      <c r="CA891">
        <v>0</v>
      </c>
      <c r="CB891">
        <v>0</v>
      </c>
      <c r="CC891">
        <v>1</v>
      </c>
      <c r="CD891">
        <v>0</v>
      </c>
      <c r="CE891">
        <v>1</v>
      </c>
      <c r="CF891">
        <v>0</v>
      </c>
      <c r="CG891">
        <v>1</v>
      </c>
      <c r="CH891">
        <v>0</v>
      </c>
      <c r="CI891">
        <v>0</v>
      </c>
      <c r="CJ891">
        <v>0</v>
      </c>
      <c r="CK891">
        <v>1</v>
      </c>
      <c r="CL891" s="17">
        <v>0</v>
      </c>
      <c r="CM891">
        <v>0</v>
      </c>
      <c r="CN891">
        <v>0</v>
      </c>
      <c r="CO891">
        <v>0</v>
      </c>
      <c r="CP891">
        <v>1</v>
      </c>
      <c r="CQ891">
        <v>33</v>
      </c>
      <c r="CR891" s="33" t="s">
        <v>85</v>
      </c>
    </row>
    <row r="892" spans="1:96" x14ac:dyDescent="0.25">
      <c r="A892">
        <v>891</v>
      </c>
      <c r="B892">
        <v>61</v>
      </c>
      <c r="C892" s="24" t="s">
        <v>3845</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s="17">
        <v>0</v>
      </c>
      <c r="BT892">
        <v>0</v>
      </c>
      <c r="BU892">
        <v>0</v>
      </c>
      <c r="BV892">
        <v>1</v>
      </c>
      <c r="BW892" s="17">
        <v>0</v>
      </c>
      <c r="BX892">
        <v>0</v>
      </c>
      <c r="BY892">
        <v>0</v>
      </c>
      <c r="BZ892" s="17">
        <v>0</v>
      </c>
      <c r="CA892">
        <v>0</v>
      </c>
      <c r="CB892">
        <v>0</v>
      </c>
      <c r="CC892">
        <v>1</v>
      </c>
      <c r="CD892">
        <v>0</v>
      </c>
      <c r="CE892">
        <v>1</v>
      </c>
      <c r="CF892">
        <v>0</v>
      </c>
      <c r="CG892">
        <v>1</v>
      </c>
      <c r="CH892">
        <v>0</v>
      </c>
      <c r="CI892">
        <v>0</v>
      </c>
      <c r="CJ892">
        <v>0</v>
      </c>
      <c r="CK892">
        <v>1</v>
      </c>
      <c r="CL892" s="17">
        <v>0</v>
      </c>
      <c r="CM892">
        <v>0</v>
      </c>
      <c r="CN892">
        <v>0</v>
      </c>
      <c r="CO892">
        <v>0</v>
      </c>
      <c r="CP892">
        <v>1</v>
      </c>
      <c r="CQ892">
        <v>33</v>
      </c>
      <c r="CR892" s="33" t="s">
        <v>85</v>
      </c>
    </row>
    <row r="893" spans="1:96" x14ac:dyDescent="0.25">
      <c r="A893">
        <v>892</v>
      </c>
      <c r="B893">
        <v>61</v>
      </c>
      <c r="C893" s="24" t="s">
        <v>3845</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s="17">
        <v>0</v>
      </c>
      <c r="BT893">
        <v>0</v>
      </c>
      <c r="BU893">
        <v>0</v>
      </c>
      <c r="BV893">
        <v>1</v>
      </c>
      <c r="BW893" s="17">
        <v>0</v>
      </c>
      <c r="BX893">
        <v>0</v>
      </c>
      <c r="BY893">
        <v>0</v>
      </c>
      <c r="BZ893" s="17">
        <v>0</v>
      </c>
      <c r="CA893">
        <v>0</v>
      </c>
      <c r="CB893">
        <v>0</v>
      </c>
      <c r="CC893">
        <v>1</v>
      </c>
      <c r="CD893">
        <v>0</v>
      </c>
      <c r="CE893">
        <v>1</v>
      </c>
      <c r="CF893">
        <v>0</v>
      </c>
      <c r="CG893">
        <v>1</v>
      </c>
      <c r="CH893">
        <v>0</v>
      </c>
      <c r="CI893">
        <v>0</v>
      </c>
      <c r="CJ893">
        <v>0</v>
      </c>
      <c r="CK893">
        <v>1</v>
      </c>
      <c r="CL893" s="17">
        <v>0</v>
      </c>
      <c r="CM893">
        <v>0</v>
      </c>
      <c r="CN893">
        <v>0</v>
      </c>
      <c r="CO893">
        <v>0</v>
      </c>
      <c r="CP893">
        <v>1</v>
      </c>
      <c r="CQ893">
        <v>33</v>
      </c>
      <c r="CR893" s="33" t="s">
        <v>85</v>
      </c>
    </row>
    <row r="894" spans="1:96" x14ac:dyDescent="0.25">
      <c r="A894">
        <v>893</v>
      </c>
      <c r="B894">
        <v>61</v>
      </c>
      <c r="C894" s="24" t="s">
        <v>3845</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s="17">
        <v>0</v>
      </c>
      <c r="BT894">
        <v>0</v>
      </c>
      <c r="BU894">
        <v>0</v>
      </c>
      <c r="BV894">
        <v>1</v>
      </c>
      <c r="BW894" s="17">
        <v>0</v>
      </c>
      <c r="BX894">
        <v>0</v>
      </c>
      <c r="BY894">
        <v>0</v>
      </c>
      <c r="BZ894" s="17">
        <v>0</v>
      </c>
      <c r="CA894">
        <v>0</v>
      </c>
      <c r="CB894">
        <v>0</v>
      </c>
      <c r="CC894">
        <v>1</v>
      </c>
      <c r="CD894">
        <v>0</v>
      </c>
      <c r="CE894">
        <v>1</v>
      </c>
      <c r="CF894">
        <v>0</v>
      </c>
      <c r="CG894">
        <v>1</v>
      </c>
      <c r="CH894">
        <v>0</v>
      </c>
      <c r="CI894">
        <v>0</v>
      </c>
      <c r="CJ894">
        <v>0</v>
      </c>
      <c r="CK894">
        <v>1</v>
      </c>
      <c r="CL894" s="17">
        <v>0</v>
      </c>
      <c r="CM894">
        <v>0</v>
      </c>
      <c r="CN894">
        <v>0</v>
      </c>
      <c r="CO894">
        <v>0</v>
      </c>
      <c r="CP894">
        <v>1</v>
      </c>
      <c r="CQ894">
        <v>33</v>
      </c>
      <c r="CR894" s="33" t="s">
        <v>85</v>
      </c>
    </row>
    <row r="895" spans="1:96" x14ac:dyDescent="0.25">
      <c r="A895">
        <v>894</v>
      </c>
      <c r="B895">
        <v>61</v>
      </c>
      <c r="C895" s="24" t="s">
        <v>3845</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s="17">
        <v>0</v>
      </c>
      <c r="BT895">
        <v>0</v>
      </c>
      <c r="BU895">
        <v>0</v>
      </c>
      <c r="BV895">
        <v>1</v>
      </c>
      <c r="BW895" s="17">
        <v>0</v>
      </c>
      <c r="BX895">
        <v>0</v>
      </c>
      <c r="BY895">
        <v>0</v>
      </c>
      <c r="BZ895" s="17">
        <v>0</v>
      </c>
      <c r="CA895">
        <v>0</v>
      </c>
      <c r="CB895">
        <v>0</v>
      </c>
      <c r="CC895">
        <v>1</v>
      </c>
      <c r="CD895">
        <v>0</v>
      </c>
      <c r="CE895">
        <v>1</v>
      </c>
      <c r="CF895">
        <v>0</v>
      </c>
      <c r="CG895">
        <v>1</v>
      </c>
      <c r="CH895">
        <v>0</v>
      </c>
      <c r="CI895">
        <v>0</v>
      </c>
      <c r="CJ895">
        <v>0</v>
      </c>
      <c r="CK895">
        <v>1</v>
      </c>
      <c r="CL895" s="17">
        <v>0</v>
      </c>
      <c r="CM895">
        <v>0</v>
      </c>
      <c r="CN895">
        <v>0</v>
      </c>
      <c r="CO895">
        <v>0</v>
      </c>
      <c r="CP895">
        <v>1</v>
      </c>
      <c r="CQ895">
        <v>33</v>
      </c>
      <c r="CR895" s="33" t="s">
        <v>85</v>
      </c>
    </row>
    <row r="896" spans="1:96" x14ac:dyDescent="0.25">
      <c r="A896">
        <v>895</v>
      </c>
      <c r="B896">
        <v>61</v>
      </c>
      <c r="C896" s="24" t="s">
        <v>3845</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s="17">
        <v>0</v>
      </c>
      <c r="BT896">
        <v>0</v>
      </c>
      <c r="BU896">
        <v>0</v>
      </c>
      <c r="BV896">
        <v>1</v>
      </c>
      <c r="BW896" s="17">
        <v>0</v>
      </c>
      <c r="BX896">
        <v>0</v>
      </c>
      <c r="BY896">
        <v>0</v>
      </c>
      <c r="BZ896" s="17">
        <v>0</v>
      </c>
      <c r="CA896">
        <v>0</v>
      </c>
      <c r="CB896">
        <v>0</v>
      </c>
      <c r="CC896">
        <v>1</v>
      </c>
      <c r="CD896">
        <v>0</v>
      </c>
      <c r="CE896">
        <v>1</v>
      </c>
      <c r="CF896">
        <v>0</v>
      </c>
      <c r="CG896">
        <v>1</v>
      </c>
      <c r="CH896">
        <v>0</v>
      </c>
      <c r="CI896">
        <v>0</v>
      </c>
      <c r="CJ896">
        <v>0</v>
      </c>
      <c r="CK896">
        <v>1</v>
      </c>
      <c r="CL896" s="17">
        <v>0</v>
      </c>
      <c r="CM896">
        <v>0</v>
      </c>
      <c r="CN896">
        <v>0</v>
      </c>
      <c r="CO896">
        <v>0</v>
      </c>
      <c r="CP896">
        <v>1</v>
      </c>
      <c r="CQ896">
        <v>33</v>
      </c>
      <c r="CR896" s="33" t="s">
        <v>85</v>
      </c>
    </row>
    <row r="897" spans="1:96" x14ac:dyDescent="0.25">
      <c r="A897">
        <v>896</v>
      </c>
      <c r="B897">
        <v>61</v>
      </c>
      <c r="C897" s="24" t="s">
        <v>3845</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s="17">
        <v>0</v>
      </c>
      <c r="BT897">
        <v>0</v>
      </c>
      <c r="BU897">
        <v>0</v>
      </c>
      <c r="BV897">
        <v>1</v>
      </c>
      <c r="BW897" s="17">
        <v>0</v>
      </c>
      <c r="BX897">
        <v>0</v>
      </c>
      <c r="BY897">
        <v>0</v>
      </c>
      <c r="BZ897" s="17">
        <v>0</v>
      </c>
      <c r="CA897">
        <v>0</v>
      </c>
      <c r="CB897">
        <v>0</v>
      </c>
      <c r="CC897">
        <v>1</v>
      </c>
      <c r="CD897">
        <v>0</v>
      </c>
      <c r="CE897">
        <v>1</v>
      </c>
      <c r="CF897">
        <v>0</v>
      </c>
      <c r="CG897">
        <v>1</v>
      </c>
      <c r="CH897">
        <v>0</v>
      </c>
      <c r="CI897">
        <v>0</v>
      </c>
      <c r="CJ897">
        <v>0</v>
      </c>
      <c r="CK897">
        <v>1</v>
      </c>
      <c r="CL897" s="17">
        <v>0</v>
      </c>
      <c r="CM897">
        <v>0</v>
      </c>
      <c r="CN897">
        <v>0</v>
      </c>
      <c r="CO897">
        <v>0</v>
      </c>
      <c r="CP897">
        <v>1</v>
      </c>
      <c r="CQ897">
        <v>33</v>
      </c>
      <c r="CR897" s="33" t="s">
        <v>85</v>
      </c>
    </row>
    <row r="898" spans="1:96" x14ac:dyDescent="0.25">
      <c r="A898">
        <v>897</v>
      </c>
      <c r="B898">
        <v>62</v>
      </c>
      <c r="C898" s="24" t="s">
        <v>3852</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0.65</v>
      </c>
      <c r="AN898" s="42">
        <v>0.191</v>
      </c>
      <c r="AO898" s="41" t="s">
        <v>98</v>
      </c>
      <c r="AP898" s="17" t="s">
        <v>98</v>
      </c>
      <c r="AQ898">
        <v>0.5</v>
      </c>
      <c r="AR898" s="39">
        <f t="shared" si="222"/>
        <v>0.5</v>
      </c>
      <c r="AS898">
        <v>0.72</v>
      </c>
      <c r="AT898" s="39">
        <v>0.28000000000000003</v>
      </c>
      <c r="AU898">
        <v>1</v>
      </c>
      <c r="AV898" s="17">
        <v>0</v>
      </c>
      <c r="AW898" t="s">
        <v>98</v>
      </c>
      <c r="AX898" s="17" t="s">
        <v>98</v>
      </c>
      <c r="AY898" s="17" t="s">
        <v>422</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s="17">
        <v>0</v>
      </c>
      <c r="BT898">
        <v>0</v>
      </c>
      <c r="BU898">
        <v>0</v>
      </c>
      <c r="BV898">
        <v>1</v>
      </c>
      <c r="BW898" s="17">
        <v>0</v>
      </c>
      <c r="BX898">
        <v>0</v>
      </c>
      <c r="BY898">
        <v>0</v>
      </c>
      <c r="BZ898" s="17">
        <v>0</v>
      </c>
      <c r="CA898">
        <v>0</v>
      </c>
      <c r="CB898">
        <v>0</v>
      </c>
      <c r="CC898">
        <v>1</v>
      </c>
      <c r="CD898">
        <v>1</v>
      </c>
      <c r="CE898">
        <v>0</v>
      </c>
      <c r="CF898">
        <v>0</v>
      </c>
      <c r="CG898">
        <v>0</v>
      </c>
      <c r="CH898">
        <v>1</v>
      </c>
      <c r="CI898">
        <v>0</v>
      </c>
      <c r="CJ898">
        <v>0</v>
      </c>
      <c r="CK898">
        <v>0</v>
      </c>
      <c r="CL898" s="17">
        <v>0</v>
      </c>
      <c r="CM898">
        <v>0</v>
      </c>
      <c r="CN898">
        <v>0</v>
      </c>
      <c r="CO898">
        <v>0</v>
      </c>
      <c r="CP898">
        <v>1</v>
      </c>
      <c r="CQ898">
        <v>39</v>
      </c>
      <c r="CR898" s="33" t="s">
        <v>85</v>
      </c>
    </row>
    <row r="899" spans="1:96" x14ac:dyDescent="0.25">
      <c r="A899">
        <v>898</v>
      </c>
      <c r="B899">
        <v>62</v>
      </c>
      <c r="C899" s="24" t="s">
        <v>3852</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0.65</v>
      </c>
      <c r="AN899" s="42">
        <v>0.191</v>
      </c>
      <c r="AO899" s="41" t="s">
        <v>98</v>
      </c>
      <c r="AP899" s="17" t="s">
        <v>98</v>
      </c>
      <c r="AQ899">
        <v>0.49</v>
      </c>
      <c r="AR899" s="39">
        <f t="shared" si="222"/>
        <v>0.51</v>
      </c>
      <c r="AS899">
        <v>0.72</v>
      </c>
      <c r="AT899" s="39">
        <v>0.28000000000000003</v>
      </c>
      <c r="AU899">
        <v>1</v>
      </c>
      <c r="AV899" s="17">
        <v>0</v>
      </c>
      <c r="AW899" t="s">
        <v>98</v>
      </c>
      <c r="AX899" s="17" t="s">
        <v>98</v>
      </c>
      <c r="AY899" s="17" t="s">
        <v>422</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s="17">
        <v>0</v>
      </c>
      <c r="BT899">
        <v>0</v>
      </c>
      <c r="BU899">
        <v>0</v>
      </c>
      <c r="BV899">
        <v>1</v>
      </c>
      <c r="BW899" s="17">
        <v>0</v>
      </c>
      <c r="BX899">
        <v>0</v>
      </c>
      <c r="BY899">
        <v>0</v>
      </c>
      <c r="BZ899" s="17">
        <v>0</v>
      </c>
      <c r="CA899">
        <v>0</v>
      </c>
      <c r="CB899">
        <v>0</v>
      </c>
      <c r="CC899">
        <v>1</v>
      </c>
      <c r="CD899">
        <v>1</v>
      </c>
      <c r="CE899">
        <v>0</v>
      </c>
      <c r="CF899">
        <v>0</v>
      </c>
      <c r="CG899">
        <v>0</v>
      </c>
      <c r="CH899">
        <v>1</v>
      </c>
      <c r="CI899">
        <v>0</v>
      </c>
      <c r="CJ899">
        <v>0</v>
      </c>
      <c r="CK899">
        <v>0</v>
      </c>
      <c r="CL899" s="17">
        <v>0</v>
      </c>
      <c r="CM899">
        <v>0</v>
      </c>
      <c r="CN899">
        <v>0</v>
      </c>
      <c r="CO899">
        <v>0</v>
      </c>
      <c r="CP899">
        <v>1</v>
      </c>
      <c r="CQ899">
        <v>39</v>
      </c>
      <c r="CR899" s="33" t="s">
        <v>85</v>
      </c>
    </row>
    <row r="900" spans="1:96" x14ac:dyDescent="0.25">
      <c r="A900">
        <v>899</v>
      </c>
      <c r="B900">
        <v>62</v>
      </c>
      <c r="C900" s="24" t="s">
        <v>3852</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0.65</v>
      </c>
      <c r="AN900" s="42">
        <v>0.191</v>
      </c>
      <c r="AO900" s="41" t="s">
        <v>98</v>
      </c>
      <c r="AP900" s="17" t="s">
        <v>98</v>
      </c>
      <c r="AQ900">
        <v>0.53</v>
      </c>
      <c r="AR900" s="39">
        <f t="shared" si="222"/>
        <v>0.47</v>
      </c>
      <c r="AS900">
        <v>0.72</v>
      </c>
      <c r="AT900" s="39">
        <v>0.28000000000000003</v>
      </c>
      <c r="AU900">
        <v>1</v>
      </c>
      <c r="AV900" s="17">
        <v>0</v>
      </c>
      <c r="AW900" t="s">
        <v>98</v>
      </c>
      <c r="AX900" s="17" t="s">
        <v>98</v>
      </c>
      <c r="AY900" s="17" t="s">
        <v>422</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s="17">
        <v>0</v>
      </c>
      <c r="BT900">
        <v>0</v>
      </c>
      <c r="BU900">
        <v>0</v>
      </c>
      <c r="BV900">
        <v>1</v>
      </c>
      <c r="BW900" s="17">
        <v>0</v>
      </c>
      <c r="BX900">
        <v>0</v>
      </c>
      <c r="BY900">
        <v>0</v>
      </c>
      <c r="BZ900" s="17">
        <v>0</v>
      </c>
      <c r="CA900">
        <v>0</v>
      </c>
      <c r="CB900">
        <v>0</v>
      </c>
      <c r="CC900">
        <v>1</v>
      </c>
      <c r="CD900">
        <v>1</v>
      </c>
      <c r="CE900">
        <v>0</v>
      </c>
      <c r="CF900">
        <v>0</v>
      </c>
      <c r="CG900">
        <v>0</v>
      </c>
      <c r="CH900">
        <v>1</v>
      </c>
      <c r="CI900">
        <v>0</v>
      </c>
      <c r="CJ900">
        <v>0</v>
      </c>
      <c r="CK900">
        <v>0</v>
      </c>
      <c r="CL900" s="17">
        <v>0</v>
      </c>
      <c r="CM900">
        <v>0</v>
      </c>
      <c r="CN900">
        <v>0</v>
      </c>
      <c r="CO900">
        <v>0</v>
      </c>
      <c r="CP900">
        <v>1</v>
      </c>
      <c r="CQ900">
        <v>39</v>
      </c>
      <c r="CR900" s="33" t="s">
        <v>85</v>
      </c>
    </row>
    <row r="901" spans="1:96" x14ac:dyDescent="0.25">
      <c r="A901">
        <v>900</v>
      </c>
      <c r="B901">
        <v>62</v>
      </c>
      <c r="C901" s="24" t="s">
        <v>3852</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0.65</v>
      </c>
      <c r="AN901" s="42">
        <v>0.191</v>
      </c>
      <c r="AO901" s="41" t="s">
        <v>98</v>
      </c>
      <c r="AP901" s="17" t="s">
        <v>98</v>
      </c>
      <c r="AQ901">
        <v>0.5</v>
      </c>
      <c r="AR901" s="39">
        <f t="shared" si="222"/>
        <v>0.5</v>
      </c>
      <c r="AS901">
        <v>0.72</v>
      </c>
      <c r="AT901" s="39">
        <v>0.28000000000000003</v>
      </c>
      <c r="AU901">
        <v>1</v>
      </c>
      <c r="AV901" s="17">
        <v>0</v>
      </c>
      <c r="AW901" t="s">
        <v>98</v>
      </c>
      <c r="AX901" s="17" t="s">
        <v>98</v>
      </c>
      <c r="AY901" s="17" t="s">
        <v>422</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s="17">
        <v>0</v>
      </c>
      <c r="BT901">
        <v>0</v>
      </c>
      <c r="BU901">
        <v>0</v>
      </c>
      <c r="BV901">
        <v>1</v>
      </c>
      <c r="BW901" s="17">
        <v>0</v>
      </c>
      <c r="BX901">
        <v>0</v>
      </c>
      <c r="BY901">
        <v>0</v>
      </c>
      <c r="BZ901" s="17">
        <v>0</v>
      </c>
      <c r="CA901">
        <v>0</v>
      </c>
      <c r="CB901">
        <v>0</v>
      </c>
      <c r="CC901">
        <v>1</v>
      </c>
      <c r="CD901">
        <v>1</v>
      </c>
      <c r="CE901">
        <v>0</v>
      </c>
      <c r="CF901">
        <v>0</v>
      </c>
      <c r="CG901">
        <v>0</v>
      </c>
      <c r="CH901">
        <v>1</v>
      </c>
      <c r="CI901">
        <v>0</v>
      </c>
      <c r="CJ901">
        <v>0</v>
      </c>
      <c r="CK901">
        <v>0</v>
      </c>
      <c r="CL901" s="17">
        <v>0</v>
      </c>
      <c r="CM901">
        <v>0</v>
      </c>
      <c r="CN901">
        <v>0</v>
      </c>
      <c r="CO901">
        <v>0</v>
      </c>
      <c r="CP901">
        <v>1</v>
      </c>
      <c r="CQ901">
        <v>39</v>
      </c>
      <c r="CR901" s="33" t="s">
        <v>85</v>
      </c>
    </row>
    <row r="902" spans="1:96" x14ac:dyDescent="0.25">
      <c r="A902">
        <v>901</v>
      </c>
      <c r="B902">
        <v>62</v>
      </c>
      <c r="C902" s="24" t="s">
        <v>3852</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0.65</v>
      </c>
      <c r="AN902" s="42">
        <v>0.191</v>
      </c>
      <c r="AO902" s="41" t="s">
        <v>98</v>
      </c>
      <c r="AP902" s="17" t="s">
        <v>98</v>
      </c>
      <c r="AQ902">
        <v>0.5</v>
      </c>
      <c r="AR902" s="39">
        <f t="shared" si="222"/>
        <v>0.5</v>
      </c>
      <c r="AS902">
        <v>0.72</v>
      </c>
      <c r="AT902" s="39">
        <v>0.28000000000000003</v>
      </c>
      <c r="AU902">
        <v>1</v>
      </c>
      <c r="AV902" s="17">
        <v>0</v>
      </c>
      <c r="AW902" t="s">
        <v>98</v>
      </c>
      <c r="AX902" s="17" t="s">
        <v>98</v>
      </c>
      <c r="AY902" s="17" t="s">
        <v>422</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s="17">
        <v>0</v>
      </c>
      <c r="BT902">
        <v>0</v>
      </c>
      <c r="BU902">
        <v>0</v>
      </c>
      <c r="BV902">
        <v>1</v>
      </c>
      <c r="BW902" s="17">
        <v>0</v>
      </c>
      <c r="BX902">
        <v>0</v>
      </c>
      <c r="BY902">
        <v>0</v>
      </c>
      <c r="BZ902" s="17">
        <v>0</v>
      </c>
      <c r="CA902">
        <v>0</v>
      </c>
      <c r="CB902">
        <v>0</v>
      </c>
      <c r="CC902">
        <v>1</v>
      </c>
      <c r="CD902">
        <v>1</v>
      </c>
      <c r="CE902">
        <v>0</v>
      </c>
      <c r="CF902">
        <v>0</v>
      </c>
      <c r="CG902">
        <v>0</v>
      </c>
      <c r="CH902">
        <v>1</v>
      </c>
      <c r="CI902">
        <v>0</v>
      </c>
      <c r="CJ902">
        <v>0</v>
      </c>
      <c r="CK902">
        <v>0</v>
      </c>
      <c r="CL902" s="17">
        <v>0</v>
      </c>
      <c r="CM902">
        <v>0</v>
      </c>
      <c r="CN902">
        <v>0</v>
      </c>
      <c r="CO902">
        <v>0</v>
      </c>
      <c r="CP902">
        <v>1</v>
      </c>
      <c r="CQ902">
        <v>39</v>
      </c>
      <c r="CR902" s="33" t="s">
        <v>85</v>
      </c>
    </row>
    <row r="903" spans="1:96" x14ac:dyDescent="0.25">
      <c r="A903">
        <v>902</v>
      </c>
      <c r="B903">
        <v>62</v>
      </c>
      <c r="C903" s="24" t="s">
        <v>3852</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0.65</v>
      </c>
      <c r="AN903" s="42">
        <v>0.191</v>
      </c>
      <c r="AO903" s="41" t="s">
        <v>98</v>
      </c>
      <c r="AP903" s="17" t="s">
        <v>98</v>
      </c>
      <c r="AQ903">
        <v>0.49</v>
      </c>
      <c r="AR903" s="39">
        <f t="shared" si="222"/>
        <v>0.51</v>
      </c>
      <c r="AS903">
        <v>0.72</v>
      </c>
      <c r="AT903" s="39">
        <v>0.28000000000000003</v>
      </c>
      <c r="AU903">
        <v>1</v>
      </c>
      <c r="AV903" s="17">
        <v>0</v>
      </c>
      <c r="AW903" t="s">
        <v>98</v>
      </c>
      <c r="AX903" s="17" t="s">
        <v>98</v>
      </c>
      <c r="AY903" s="17" t="s">
        <v>422</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s="17">
        <v>0</v>
      </c>
      <c r="BT903">
        <v>0</v>
      </c>
      <c r="BU903">
        <v>0</v>
      </c>
      <c r="BV903">
        <v>1</v>
      </c>
      <c r="BW903" s="17">
        <v>0</v>
      </c>
      <c r="BX903">
        <v>0</v>
      </c>
      <c r="BY903">
        <v>0</v>
      </c>
      <c r="BZ903" s="17">
        <v>0</v>
      </c>
      <c r="CA903">
        <v>0</v>
      </c>
      <c r="CB903">
        <v>0</v>
      </c>
      <c r="CC903">
        <v>1</v>
      </c>
      <c r="CD903">
        <v>1</v>
      </c>
      <c r="CE903">
        <v>0</v>
      </c>
      <c r="CF903">
        <v>0</v>
      </c>
      <c r="CG903">
        <v>0</v>
      </c>
      <c r="CH903">
        <v>1</v>
      </c>
      <c r="CI903">
        <v>0</v>
      </c>
      <c r="CJ903">
        <v>0</v>
      </c>
      <c r="CK903">
        <v>0</v>
      </c>
      <c r="CL903" s="17">
        <v>0</v>
      </c>
      <c r="CM903">
        <v>0</v>
      </c>
      <c r="CN903">
        <v>0</v>
      </c>
      <c r="CO903">
        <v>0</v>
      </c>
      <c r="CP903">
        <v>1</v>
      </c>
      <c r="CQ903">
        <v>39</v>
      </c>
      <c r="CR903" s="33" t="s">
        <v>85</v>
      </c>
    </row>
    <row r="904" spans="1:96" x14ac:dyDescent="0.25">
      <c r="A904">
        <v>903</v>
      </c>
      <c r="B904">
        <v>62</v>
      </c>
      <c r="C904" s="24" t="s">
        <v>3852</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0.65</v>
      </c>
      <c r="AN904" s="42">
        <v>0.191</v>
      </c>
      <c r="AO904" s="41" t="s">
        <v>98</v>
      </c>
      <c r="AP904" s="17" t="s">
        <v>98</v>
      </c>
      <c r="AQ904">
        <v>0.53</v>
      </c>
      <c r="AR904" s="39">
        <f t="shared" si="222"/>
        <v>0.47</v>
      </c>
      <c r="AS904">
        <v>0.72</v>
      </c>
      <c r="AT904" s="39">
        <v>0.28000000000000003</v>
      </c>
      <c r="AU904">
        <v>1</v>
      </c>
      <c r="AV904" s="17">
        <v>0</v>
      </c>
      <c r="AW904" t="s">
        <v>98</v>
      </c>
      <c r="AX904" s="17" t="s">
        <v>98</v>
      </c>
      <c r="AY904" s="17" t="s">
        <v>422</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s="17">
        <v>0</v>
      </c>
      <c r="BT904">
        <v>0</v>
      </c>
      <c r="BU904">
        <v>0</v>
      </c>
      <c r="BV904">
        <v>1</v>
      </c>
      <c r="BW904" s="17">
        <v>0</v>
      </c>
      <c r="BX904">
        <v>0</v>
      </c>
      <c r="BY904">
        <v>0</v>
      </c>
      <c r="BZ904" s="17">
        <v>0</v>
      </c>
      <c r="CA904">
        <v>0</v>
      </c>
      <c r="CB904">
        <v>0</v>
      </c>
      <c r="CC904">
        <v>1</v>
      </c>
      <c r="CD904">
        <v>1</v>
      </c>
      <c r="CE904">
        <v>0</v>
      </c>
      <c r="CF904">
        <v>0</v>
      </c>
      <c r="CG904">
        <v>0</v>
      </c>
      <c r="CH904">
        <v>1</v>
      </c>
      <c r="CI904">
        <v>0</v>
      </c>
      <c r="CJ904">
        <v>0</v>
      </c>
      <c r="CK904">
        <v>0</v>
      </c>
      <c r="CL904" s="17">
        <v>0</v>
      </c>
      <c r="CM904">
        <v>0</v>
      </c>
      <c r="CN904">
        <v>0</v>
      </c>
      <c r="CO904">
        <v>0</v>
      </c>
      <c r="CP904">
        <v>1</v>
      </c>
      <c r="CQ904">
        <v>39</v>
      </c>
      <c r="CR904" s="33" t="s">
        <v>85</v>
      </c>
    </row>
    <row r="905" spans="1:96" x14ac:dyDescent="0.25">
      <c r="A905">
        <v>904</v>
      </c>
      <c r="B905">
        <v>62</v>
      </c>
      <c r="C905" s="24" t="s">
        <v>3852</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0.65</v>
      </c>
      <c r="AN905" s="42">
        <v>0.191</v>
      </c>
      <c r="AO905" s="41" t="s">
        <v>98</v>
      </c>
      <c r="AP905" s="17" t="s">
        <v>98</v>
      </c>
      <c r="AQ905">
        <v>0.5</v>
      </c>
      <c r="AR905" s="39">
        <f t="shared" si="222"/>
        <v>0.5</v>
      </c>
      <c r="AS905">
        <v>0.72</v>
      </c>
      <c r="AT905" s="39">
        <v>0.28000000000000003</v>
      </c>
      <c r="AU905">
        <v>1</v>
      </c>
      <c r="AV905" s="17">
        <v>0</v>
      </c>
      <c r="AW905" t="s">
        <v>98</v>
      </c>
      <c r="AX905" s="17" t="s">
        <v>98</v>
      </c>
      <c r="AY905" s="17" t="s">
        <v>422</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s="17">
        <v>0</v>
      </c>
      <c r="BT905">
        <v>0</v>
      </c>
      <c r="BU905">
        <v>0</v>
      </c>
      <c r="BV905">
        <v>1</v>
      </c>
      <c r="BW905" s="17">
        <v>0</v>
      </c>
      <c r="BX905">
        <v>0</v>
      </c>
      <c r="BY905">
        <v>0</v>
      </c>
      <c r="BZ905" s="17">
        <v>0</v>
      </c>
      <c r="CA905">
        <v>0</v>
      </c>
      <c r="CB905">
        <v>0</v>
      </c>
      <c r="CC905">
        <v>1</v>
      </c>
      <c r="CD905">
        <v>1</v>
      </c>
      <c r="CE905">
        <v>0</v>
      </c>
      <c r="CF905">
        <v>0</v>
      </c>
      <c r="CG905">
        <v>0</v>
      </c>
      <c r="CH905">
        <v>1</v>
      </c>
      <c r="CI905">
        <v>0</v>
      </c>
      <c r="CJ905">
        <v>0</v>
      </c>
      <c r="CK905">
        <v>0</v>
      </c>
      <c r="CL905" s="17">
        <v>0</v>
      </c>
      <c r="CM905">
        <v>0</v>
      </c>
      <c r="CN905">
        <v>0</v>
      </c>
      <c r="CO905">
        <v>0</v>
      </c>
      <c r="CP905">
        <v>1</v>
      </c>
      <c r="CQ905">
        <v>39</v>
      </c>
      <c r="CR905" s="33" t="s">
        <v>85</v>
      </c>
    </row>
    <row r="906" spans="1:96" x14ac:dyDescent="0.25">
      <c r="A906">
        <v>905</v>
      </c>
      <c r="B906">
        <v>62</v>
      </c>
      <c r="C906" s="24" t="s">
        <v>3852</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0.65</v>
      </c>
      <c r="AN906" s="42">
        <v>0.191</v>
      </c>
      <c r="AO906" s="41" t="s">
        <v>98</v>
      </c>
      <c r="AP906" s="17" t="s">
        <v>98</v>
      </c>
      <c r="AQ906">
        <v>0.5</v>
      </c>
      <c r="AR906" s="39">
        <f t="shared" si="222"/>
        <v>0.5</v>
      </c>
      <c r="AS906">
        <v>0.72</v>
      </c>
      <c r="AT906" s="39">
        <v>0.28000000000000003</v>
      </c>
      <c r="AU906">
        <v>1</v>
      </c>
      <c r="AV906" s="17">
        <v>0</v>
      </c>
      <c r="AW906" t="s">
        <v>98</v>
      </c>
      <c r="AX906" s="17" t="s">
        <v>98</v>
      </c>
      <c r="AY906" s="17" t="s">
        <v>422</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s="17">
        <v>0</v>
      </c>
      <c r="BT906">
        <v>0</v>
      </c>
      <c r="BU906">
        <v>0</v>
      </c>
      <c r="BV906">
        <v>1</v>
      </c>
      <c r="BW906" s="17">
        <v>0</v>
      </c>
      <c r="BX906">
        <v>0</v>
      </c>
      <c r="BY906">
        <v>0</v>
      </c>
      <c r="BZ906" s="17">
        <v>0</v>
      </c>
      <c r="CA906">
        <v>0</v>
      </c>
      <c r="CB906">
        <v>0</v>
      </c>
      <c r="CC906">
        <v>1</v>
      </c>
      <c r="CD906">
        <v>1</v>
      </c>
      <c r="CE906">
        <v>0</v>
      </c>
      <c r="CF906">
        <v>0</v>
      </c>
      <c r="CG906">
        <v>1</v>
      </c>
      <c r="CH906">
        <v>1</v>
      </c>
      <c r="CI906">
        <v>0</v>
      </c>
      <c r="CJ906">
        <v>0</v>
      </c>
      <c r="CK906">
        <v>0</v>
      </c>
      <c r="CL906" s="17">
        <v>0</v>
      </c>
      <c r="CM906">
        <v>0</v>
      </c>
      <c r="CN906">
        <v>0</v>
      </c>
      <c r="CO906">
        <v>0</v>
      </c>
      <c r="CP906">
        <v>1</v>
      </c>
      <c r="CQ906">
        <v>39</v>
      </c>
      <c r="CR906" s="33" t="s">
        <v>85</v>
      </c>
    </row>
    <row r="907" spans="1:96" x14ac:dyDescent="0.25">
      <c r="A907">
        <v>906</v>
      </c>
      <c r="B907">
        <v>62</v>
      </c>
      <c r="C907" s="24" t="s">
        <v>3852</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0.65</v>
      </c>
      <c r="AN907" s="42">
        <v>0.191</v>
      </c>
      <c r="AO907" s="41" t="s">
        <v>98</v>
      </c>
      <c r="AP907" s="17" t="s">
        <v>98</v>
      </c>
      <c r="AQ907">
        <v>0.49</v>
      </c>
      <c r="AR907" s="39">
        <f t="shared" si="222"/>
        <v>0.51</v>
      </c>
      <c r="AS907">
        <v>0.72</v>
      </c>
      <c r="AT907" s="39">
        <v>0.28000000000000003</v>
      </c>
      <c r="AU907">
        <v>1</v>
      </c>
      <c r="AV907" s="17">
        <v>0</v>
      </c>
      <c r="AW907" t="s">
        <v>98</v>
      </c>
      <c r="AX907" s="17" t="s">
        <v>98</v>
      </c>
      <c r="AY907" s="17" t="s">
        <v>422</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s="17">
        <v>0</v>
      </c>
      <c r="BT907">
        <v>0</v>
      </c>
      <c r="BU907">
        <v>0</v>
      </c>
      <c r="BV907">
        <v>1</v>
      </c>
      <c r="BW907" s="17">
        <v>0</v>
      </c>
      <c r="BX907">
        <v>0</v>
      </c>
      <c r="BY907">
        <v>0</v>
      </c>
      <c r="BZ907" s="17">
        <v>0</v>
      </c>
      <c r="CA907">
        <v>0</v>
      </c>
      <c r="CB907">
        <v>0</v>
      </c>
      <c r="CC907">
        <v>1</v>
      </c>
      <c r="CD907">
        <v>1</v>
      </c>
      <c r="CE907">
        <v>0</v>
      </c>
      <c r="CF907">
        <v>0</v>
      </c>
      <c r="CG907">
        <v>1</v>
      </c>
      <c r="CH907">
        <v>1</v>
      </c>
      <c r="CI907">
        <v>0</v>
      </c>
      <c r="CJ907">
        <v>0</v>
      </c>
      <c r="CK907">
        <v>0</v>
      </c>
      <c r="CL907" s="17">
        <v>0</v>
      </c>
      <c r="CM907">
        <v>0</v>
      </c>
      <c r="CN907">
        <v>0</v>
      </c>
      <c r="CO907">
        <v>0</v>
      </c>
      <c r="CP907">
        <v>1</v>
      </c>
      <c r="CQ907">
        <v>39</v>
      </c>
      <c r="CR907" s="33" t="s">
        <v>85</v>
      </c>
    </row>
    <row r="908" spans="1:96" x14ac:dyDescent="0.25">
      <c r="A908">
        <v>907</v>
      </c>
      <c r="B908">
        <v>62</v>
      </c>
      <c r="C908" s="24" t="s">
        <v>3852</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0.65</v>
      </c>
      <c r="AN908" s="42">
        <v>0.191</v>
      </c>
      <c r="AO908" s="41" t="s">
        <v>98</v>
      </c>
      <c r="AP908" s="17" t="s">
        <v>98</v>
      </c>
      <c r="AQ908">
        <v>0.53</v>
      </c>
      <c r="AR908" s="39">
        <f t="shared" si="222"/>
        <v>0.47</v>
      </c>
      <c r="AS908">
        <v>0.72</v>
      </c>
      <c r="AT908" s="39">
        <v>0.28000000000000003</v>
      </c>
      <c r="AU908">
        <v>1</v>
      </c>
      <c r="AV908" s="17">
        <v>0</v>
      </c>
      <c r="AW908" t="s">
        <v>98</v>
      </c>
      <c r="AX908" s="17" t="s">
        <v>98</v>
      </c>
      <c r="AY908" s="17" t="s">
        <v>422</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s="17">
        <v>0</v>
      </c>
      <c r="BT908">
        <v>0</v>
      </c>
      <c r="BU908">
        <v>0</v>
      </c>
      <c r="BV908">
        <v>1</v>
      </c>
      <c r="BW908" s="17">
        <v>0</v>
      </c>
      <c r="BX908">
        <v>0</v>
      </c>
      <c r="BY908">
        <v>0</v>
      </c>
      <c r="BZ908" s="17">
        <v>0</v>
      </c>
      <c r="CA908">
        <v>0</v>
      </c>
      <c r="CB908">
        <v>0</v>
      </c>
      <c r="CC908">
        <v>1</v>
      </c>
      <c r="CD908">
        <v>1</v>
      </c>
      <c r="CE908">
        <v>0</v>
      </c>
      <c r="CF908">
        <v>0</v>
      </c>
      <c r="CG908">
        <v>1</v>
      </c>
      <c r="CH908">
        <v>1</v>
      </c>
      <c r="CI908">
        <v>0</v>
      </c>
      <c r="CJ908">
        <v>0</v>
      </c>
      <c r="CK908">
        <v>0</v>
      </c>
      <c r="CL908" s="17">
        <v>0</v>
      </c>
      <c r="CM908">
        <v>0</v>
      </c>
      <c r="CN908">
        <v>0</v>
      </c>
      <c r="CO908">
        <v>0</v>
      </c>
      <c r="CP908">
        <v>1</v>
      </c>
      <c r="CQ908">
        <v>39</v>
      </c>
      <c r="CR908" s="33" t="s">
        <v>85</v>
      </c>
    </row>
    <row r="909" spans="1:96" x14ac:dyDescent="0.25">
      <c r="A909">
        <v>908</v>
      </c>
      <c r="B909">
        <v>62</v>
      </c>
      <c r="C909" s="24" t="s">
        <v>3852</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0.65</v>
      </c>
      <c r="AN909" s="42">
        <v>0.191</v>
      </c>
      <c r="AO909" s="41" t="s">
        <v>98</v>
      </c>
      <c r="AP909" s="17" t="s">
        <v>98</v>
      </c>
      <c r="AQ909">
        <v>0.5</v>
      </c>
      <c r="AR909" s="39">
        <f t="shared" si="222"/>
        <v>0.5</v>
      </c>
      <c r="AS909">
        <v>0.72</v>
      </c>
      <c r="AT909" s="39">
        <v>0.28000000000000003</v>
      </c>
      <c r="AU909">
        <v>1</v>
      </c>
      <c r="AV909" s="17">
        <v>0</v>
      </c>
      <c r="AW909" t="s">
        <v>98</v>
      </c>
      <c r="AX909" s="17" t="s">
        <v>98</v>
      </c>
      <c r="AY909" s="17" t="s">
        <v>422</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s="17">
        <v>0</v>
      </c>
      <c r="BT909">
        <v>0</v>
      </c>
      <c r="BU909">
        <v>0</v>
      </c>
      <c r="BV909">
        <v>1</v>
      </c>
      <c r="BW909" s="17">
        <v>0</v>
      </c>
      <c r="BX909">
        <v>0</v>
      </c>
      <c r="BY909">
        <v>0</v>
      </c>
      <c r="BZ909" s="17">
        <v>0</v>
      </c>
      <c r="CA909">
        <v>0</v>
      </c>
      <c r="CB909">
        <v>0</v>
      </c>
      <c r="CC909">
        <v>1</v>
      </c>
      <c r="CD909">
        <v>1</v>
      </c>
      <c r="CE909">
        <v>0</v>
      </c>
      <c r="CF909">
        <v>0</v>
      </c>
      <c r="CG909">
        <v>1</v>
      </c>
      <c r="CH909">
        <v>1</v>
      </c>
      <c r="CI909">
        <v>0</v>
      </c>
      <c r="CJ909">
        <v>0</v>
      </c>
      <c r="CK909">
        <v>0</v>
      </c>
      <c r="CL909" s="17">
        <v>0</v>
      </c>
      <c r="CM909">
        <v>0</v>
      </c>
      <c r="CN909">
        <v>0</v>
      </c>
      <c r="CO909">
        <v>0</v>
      </c>
      <c r="CP909">
        <v>1</v>
      </c>
      <c r="CQ909">
        <v>39</v>
      </c>
      <c r="CR909" s="33" t="s">
        <v>85</v>
      </c>
    </row>
    <row r="910" spans="1:96" x14ac:dyDescent="0.25">
      <c r="A910">
        <v>909</v>
      </c>
      <c r="B910">
        <v>62</v>
      </c>
      <c r="C910" s="24" t="s">
        <v>3852</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0.65</v>
      </c>
      <c r="AN910" s="42">
        <v>0.191</v>
      </c>
      <c r="AO910" s="41" t="s">
        <v>98</v>
      </c>
      <c r="AP910" s="17" t="s">
        <v>98</v>
      </c>
      <c r="AQ910">
        <v>0</v>
      </c>
      <c r="AR910" s="39">
        <f t="shared" si="222"/>
        <v>1</v>
      </c>
      <c r="AS910">
        <v>0.72</v>
      </c>
      <c r="AT910" s="39">
        <v>0.28000000000000003</v>
      </c>
      <c r="AU910">
        <v>1</v>
      </c>
      <c r="AV910" s="17">
        <v>0</v>
      </c>
      <c r="AW910" t="s">
        <v>98</v>
      </c>
      <c r="AX910" s="17" t="s">
        <v>98</v>
      </c>
      <c r="AY910" s="17" t="s">
        <v>422</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s="17">
        <v>0</v>
      </c>
      <c r="BT910">
        <v>0</v>
      </c>
      <c r="BU910">
        <v>0</v>
      </c>
      <c r="BV910">
        <v>1</v>
      </c>
      <c r="BW910" s="17">
        <v>0</v>
      </c>
      <c r="BX910">
        <v>0</v>
      </c>
      <c r="BY910">
        <v>0</v>
      </c>
      <c r="BZ910" s="17">
        <v>0</v>
      </c>
      <c r="CA910">
        <v>0</v>
      </c>
      <c r="CB910">
        <v>0</v>
      </c>
      <c r="CC910">
        <v>1</v>
      </c>
      <c r="CD910">
        <v>1</v>
      </c>
      <c r="CE910">
        <v>0</v>
      </c>
      <c r="CF910">
        <v>0</v>
      </c>
      <c r="CG910">
        <v>0</v>
      </c>
      <c r="CH910">
        <v>1</v>
      </c>
      <c r="CI910">
        <v>0</v>
      </c>
      <c r="CJ910">
        <v>0</v>
      </c>
      <c r="CK910">
        <v>0</v>
      </c>
      <c r="CL910" s="17">
        <v>0</v>
      </c>
      <c r="CM910">
        <v>0</v>
      </c>
      <c r="CN910">
        <v>0</v>
      </c>
      <c r="CO910">
        <v>0</v>
      </c>
      <c r="CP910">
        <v>1</v>
      </c>
      <c r="CQ910">
        <v>39</v>
      </c>
      <c r="CR910" s="33" t="s">
        <v>85</v>
      </c>
    </row>
    <row r="911" spans="1:96" x14ac:dyDescent="0.25">
      <c r="A911">
        <v>910</v>
      </c>
      <c r="B911">
        <v>62</v>
      </c>
      <c r="C911" s="24" t="s">
        <v>3852</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0.65</v>
      </c>
      <c r="AN911" s="42">
        <v>0.191</v>
      </c>
      <c r="AO911" s="41" t="s">
        <v>98</v>
      </c>
      <c r="AP911" s="17" t="s">
        <v>98</v>
      </c>
      <c r="AQ911">
        <v>0</v>
      </c>
      <c r="AR911" s="39">
        <f t="shared" si="222"/>
        <v>1</v>
      </c>
      <c r="AS911">
        <v>0.72</v>
      </c>
      <c r="AT911" s="39">
        <v>0.28000000000000003</v>
      </c>
      <c r="AU911">
        <v>1</v>
      </c>
      <c r="AV911" s="17">
        <v>0</v>
      </c>
      <c r="AW911" t="s">
        <v>98</v>
      </c>
      <c r="AX911" s="17" t="s">
        <v>98</v>
      </c>
      <c r="AY911" s="17" t="s">
        <v>422</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s="17">
        <v>0</v>
      </c>
      <c r="BT911">
        <v>0</v>
      </c>
      <c r="BU911">
        <v>0</v>
      </c>
      <c r="BV911">
        <v>1</v>
      </c>
      <c r="BW911" s="17">
        <v>0</v>
      </c>
      <c r="BX911">
        <v>0</v>
      </c>
      <c r="BY911">
        <v>0</v>
      </c>
      <c r="BZ911" s="17">
        <v>0</v>
      </c>
      <c r="CA911">
        <v>0</v>
      </c>
      <c r="CB911">
        <v>0</v>
      </c>
      <c r="CC911">
        <v>1</v>
      </c>
      <c r="CD911">
        <v>1</v>
      </c>
      <c r="CE911">
        <v>0</v>
      </c>
      <c r="CF911">
        <v>0</v>
      </c>
      <c r="CG911">
        <v>0</v>
      </c>
      <c r="CH911">
        <v>1</v>
      </c>
      <c r="CI911">
        <v>0</v>
      </c>
      <c r="CJ911">
        <v>0</v>
      </c>
      <c r="CK911">
        <v>0</v>
      </c>
      <c r="CL911" s="17">
        <v>0</v>
      </c>
      <c r="CM911">
        <v>0</v>
      </c>
      <c r="CN911">
        <v>0</v>
      </c>
      <c r="CO911">
        <v>0</v>
      </c>
      <c r="CP911">
        <v>1</v>
      </c>
      <c r="CQ911">
        <v>39</v>
      </c>
      <c r="CR911" s="33" t="s">
        <v>85</v>
      </c>
    </row>
    <row r="912" spans="1:96" x14ac:dyDescent="0.25">
      <c r="A912">
        <v>911</v>
      </c>
      <c r="B912">
        <v>62</v>
      </c>
      <c r="C912" s="24" t="s">
        <v>3852</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0.65</v>
      </c>
      <c r="AN912" s="42">
        <v>0.191</v>
      </c>
      <c r="AO912" s="41" t="s">
        <v>98</v>
      </c>
      <c r="AP912" s="17" t="s">
        <v>98</v>
      </c>
      <c r="AQ912">
        <v>0</v>
      </c>
      <c r="AR912" s="39">
        <f t="shared" si="222"/>
        <v>1</v>
      </c>
      <c r="AS912">
        <v>0.72</v>
      </c>
      <c r="AT912" s="39">
        <v>0.28000000000000003</v>
      </c>
      <c r="AU912">
        <v>1</v>
      </c>
      <c r="AV912" s="17">
        <v>0</v>
      </c>
      <c r="AW912" t="s">
        <v>98</v>
      </c>
      <c r="AX912" s="17" t="s">
        <v>98</v>
      </c>
      <c r="AY912" s="17" t="s">
        <v>422</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s="17">
        <v>0</v>
      </c>
      <c r="BT912">
        <v>0</v>
      </c>
      <c r="BU912">
        <v>0</v>
      </c>
      <c r="BV912">
        <v>1</v>
      </c>
      <c r="BW912" s="17">
        <v>0</v>
      </c>
      <c r="BX912">
        <v>0</v>
      </c>
      <c r="BY912">
        <v>0</v>
      </c>
      <c r="BZ912" s="17">
        <v>0</v>
      </c>
      <c r="CA912">
        <v>0</v>
      </c>
      <c r="CB912">
        <v>0</v>
      </c>
      <c r="CC912">
        <v>1</v>
      </c>
      <c r="CD912">
        <v>1</v>
      </c>
      <c r="CE912">
        <v>0</v>
      </c>
      <c r="CF912">
        <v>0</v>
      </c>
      <c r="CG912">
        <v>0</v>
      </c>
      <c r="CH912">
        <v>1</v>
      </c>
      <c r="CI912">
        <v>0</v>
      </c>
      <c r="CJ912">
        <v>0</v>
      </c>
      <c r="CK912">
        <v>0</v>
      </c>
      <c r="CL912" s="17">
        <v>0</v>
      </c>
      <c r="CM912">
        <v>0</v>
      </c>
      <c r="CN912">
        <v>0</v>
      </c>
      <c r="CO912">
        <v>0</v>
      </c>
      <c r="CP912">
        <v>1</v>
      </c>
      <c r="CQ912">
        <v>39</v>
      </c>
      <c r="CR912" s="33" t="s">
        <v>85</v>
      </c>
    </row>
    <row r="913" spans="1:96" x14ac:dyDescent="0.25">
      <c r="A913">
        <v>912</v>
      </c>
      <c r="B913">
        <v>62</v>
      </c>
      <c r="C913" s="24" t="s">
        <v>3852</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0.65</v>
      </c>
      <c r="AN913" s="42">
        <v>0.191</v>
      </c>
      <c r="AO913" s="41" t="s">
        <v>98</v>
      </c>
      <c r="AP913" s="17" t="s">
        <v>98</v>
      </c>
      <c r="AQ913">
        <v>0</v>
      </c>
      <c r="AR913" s="39">
        <f t="shared" si="222"/>
        <v>1</v>
      </c>
      <c r="AS913">
        <v>0.72</v>
      </c>
      <c r="AT913" s="39">
        <v>0.28000000000000003</v>
      </c>
      <c r="AU913">
        <v>1</v>
      </c>
      <c r="AV913" s="17">
        <v>0</v>
      </c>
      <c r="AW913" t="s">
        <v>98</v>
      </c>
      <c r="AX913" s="17" t="s">
        <v>98</v>
      </c>
      <c r="AY913" s="17" t="s">
        <v>422</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s="17">
        <v>0</v>
      </c>
      <c r="BT913">
        <v>0</v>
      </c>
      <c r="BU913">
        <v>0</v>
      </c>
      <c r="BV913">
        <v>1</v>
      </c>
      <c r="BW913" s="17">
        <v>0</v>
      </c>
      <c r="BX913">
        <v>0</v>
      </c>
      <c r="BY913">
        <v>0</v>
      </c>
      <c r="BZ913" s="17">
        <v>0</v>
      </c>
      <c r="CA913">
        <v>0</v>
      </c>
      <c r="CB913">
        <v>0</v>
      </c>
      <c r="CC913">
        <v>1</v>
      </c>
      <c r="CD913">
        <v>1</v>
      </c>
      <c r="CE913">
        <v>0</v>
      </c>
      <c r="CF913">
        <v>0</v>
      </c>
      <c r="CG913">
        <v>0</v>
      </c>
      <c r="CH913">
        <v>1</v>
      </c>
      <c r="CI913">
        <v>0</v>
      </c>
      <c r="CJ913">
        <v>0</v>
      </c>
      <c r="CK913">
        <v>0</v>
      </c>
      <c r="CL913" s="17">
        <v>0</v>
      </c>
      <c r="CM913">
        <v>0</v>
      </c>
      <c r="CN913">
        <v>0</v>
      </c>
      <c r="CO913">
        <v>0</v>
      </c>
      <c r="CP913">
        <v>1</v>
      </c>
      <c r="CQ913">
        <v>39</v>
      </c>
      <c r="CR913" s="33" t="s">
        <v>85</v>
      </c>
    </row>
    <row r="914" spans="1:96" x14ac:dyDescent="0.25">
      <c r="A914">
        <v>913</v>
      </c>
      <c r="B914">
        <v>62</v>
      </c>
      <c r="C914" s="24" t="s">
        <v>3852</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0.65</v>
      </c>
      <c r="AN914" s="42">
        <v>0.191</v>
      </c>
      <c r="AO914" s="41" t="s">
        <v>98</v>
      </c>
      <c r="AP914" s="17" t="s">
        <v>98</v>
      </c>
      <c r="AQ914">
        <v>1</v>
      </c>
      <c r="AR914" s="39">
        <f t="shared" si="222"/>
        <v>0</v>
      </c>
      <c r="AS914">
        <v>0.72</v>
      </c>
      <c r="AT914" s="39">
        <v>0.28000000000000003</v>
      </c>
      <c r="AU914">
        <v>1</v>
      </c>
      <c r="AV914" s="17">
        <v>0</v>
      </c>
      <c r="AW914" t="s">
        <v>98</v>
      </c>
      <c r="AX914" s="17" t="s">
        <v>98</v>
      </c>
      <c r="AY914" s="17" t="s">
        <v>422</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s="17">
        <v>0</v>
      </c>
      <c r="BT914">
        <v>0</v>
      </c>
      <c r="BU914">
        <v>0</v>
      </c>
      <c r="BV914">
        <v>1</v>
      </c>
      <c r="BW914" s="17">
        <v>0</v>
      </c>
      <c r="BX914">
        <v>0</v>
      </c>
      <c r="BY914">
        <v>0</v>
      </c>
      <c r="BZ914" s="17">
        <v>0</v>
      </c>
      <c r="CA914">
        <v>0</v>
      </c>
      <c r="CB914">
        <v>0</v>
      </c>
      <c r="CC914">
        <v>1</v>
      </c>
      <c r="CD914">
        <v>1</v>
      </c>
      <c r="CE914">
        <v>0</v>
      </c>
      <c r="CF914">
        <v>0</v>
      </c>
      <c r="CG914">
        <v>0</v>
      </c>
      <c r="CH914">
        <v>1</v>
      </c>
      <c r="CI914">
        <v>0</v>
      </c>
      <c r="CJ914">
        <v>0</v>
      </c>
      <c r="CK914">
        <v>0</v>
      </c>
      <c r="CL914" s="17">
        <v>0</v>
      </c>
      <c r="CM914">
        <v>0</v>
      </c>
      <c r="CN914">
        <v>0</v>
      </c>
      <c r="CO914">
        <v>0</v>
      </c>
      <c r="CP914">
        <v>1</v>
      </c>
      <c r="CQ914">
        <v>39</v>
      </c>
      <c r="CR914" s="33" t="s">
        <v>85</v>
      </c>
    </row>
    <row r="915" spans="1:96" x14ac:dyDescent="0.25">
      <c r="A915">
        <v>914</v>
      </c>
      <c r="B915">
        <v>62</v>
      </c>
      <c r="C915" s="24" t="s">
        <v>3852</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0.65</v>
      </c>
      <c r="AN915" s="42">
        <v>0.191</v>
      </c>
      <c r="AO915" s="41" t="s">
        <v>98</v>
      </c>
      <c r="AP915" s="17" t="s">
        <v>98</v>
      </c>
      <c r="AQ915">
        <v>1</v>
      </c>
      <c r="AR915" s="39">
        <f t="shared" si="222"/>
        <v>0</v>
      </c>
      <c r="AS915">
        <v>0.72</v>
      </c>
      <c r="AT915" s="39">
        <v>0.28000000000000003</v>
      </c>
      <c r="AU915">
        <v>1</v>
      </c>
      <c r="AV915" s="17">
        <v>0</v>
      </c>
      <c r="AW915" t="s">
        <v>98</v>
      </c>
      <c r="AX915" s="17" t="s">
        <v>98</v>
      </c>
      <c r="AY915" s="17" t="s">
        <v>422</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s="17">
        <v>0</v>
      </c>
      <c r="BT915">
        <v>0</v>
      </c>
      <c r="BU915">
        <v>0</v>
      </c>
      <c r="BV915">
        <v>1</v>
      </c>
      <c r="BW915" s="17">
        <v>0</v>
      </c>
      <c r="BX915">
        <v>0</v>
      </c>
      <c r="BY915">
        <v>0</v>
      </c>
      <c r="BZ915" s="17">
        <v>0</v>
      </c>
      <c r="CA915">
        <v>0</v>
      </c>
      <c r="CB915">
        <v>0</v>
      </c>
      <c r="CC915">
        <v>1</v>
      </c>
      <c r="CD915">
        <v>1</v>
      </c>
      <c r="CE915">
        <v>0</v>
      </c>
      <c r="CF915">
        <v>0</v>
      </c>
      <c r="CG915">
        <v>0</v>
      </c>
      <c r="CH915">
        <v>1</v>
      </c>
      <c r="CI915">
        <v>0</v>
      </c>
      <c r="CJ915">
        <v>0</v>
      </c>
      <c r="CK915">
        <v>0</v>
      </c>
      <c r="CL915" s="17">
        <v>0</v>
      </c>
      <c r="CM915">
        <v>0</v>
      </c>
      <c r="CN915">
        <v>0</v>
      </c>
      <c r="CO915">
        <v>0</v>
      </c>
      <c r="CP915">
        <v>1</v>
      </c>
      <c r="CQ915">
        <v>39</v>
      </c>
      <c r="CR915" s="33" t="s">
        <v>85</v>
      </c>
    </row>
    <row r="916" spans="1:96" x14ac:dyDescent="0.25">
      <c r="A916">
        <v>915</v>
      </c>
      <c r="B916">
        <v>62</v>
      </c>
      <c r="C916" s="24" t="s">
        <v>3852</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0.65</v>
      </c>
      <c r="AN916" s="42">
        <v>0.191</v>
      </c>
      <c r="AO916" s="41" t="s">
        <v>98</v>
      </c>
      <c r="AP916" s="17" t="s">
        <v>98</v>
      </c>
      <c r="AQ916">
        <v>1</v>
      </c>
      <c r="AR916" s="39">
        <f t="shared" si="222"/>
        <v>0</v>
      </c>
      <c r="AS916">
        <v>0.72</v>
      </c>
      <c r="AT916" s="39">
        <v>0.28000000000000003</v>
      </c>
      <c r="AU916">
        <v>1</v>
      </c>
      <c r="AV916" s="17">
        <v>0</v>
      </c>
      <c r="AW916" t="s">
        <v>98</v>
      </c>
      <c r="AX916" s="17" t="s">
        <v>98</v>
      </c>
      <c r="AY916" s="17" t="s">
        <v>422</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s="17">
        <v>0</v>
      </c>
      <c r="BT916">
        <v>0</v>
      </c>
      <c r="BU916">
        <v>0</v>
      </c>
      <c r="BV916">
        <v>1</v>
      </c>
      <c r="BW916" s="17">
        <v>0</v>
      </c>
      <c r="BX916">
        <v>0</v>
      </c>
      <c r="BY916">
        <v>0</v>
      </c>
      <c r="BZ916" s="17">
        <v>0</v>
      </c>
      <c r="CA916">
        <v>0</v>
      </c>
      <c r="CB916">
        <v>0</v>
      </c>
      <c r="CC916">
        <v>1</v>
      </c>
      <c r="CD916">
        <v>1</v>
      </c>
      <c r="CE916">
        <v>0</v>
      </c>
      <c r="CF916">
        <v>0</v>
      </c>
      <c r="CG916">
        <v>0</v>
      </c>
      <c r="CH916">
        <v>1</v>
      </c>
      <c r="CI916">
        <v>0</v>
      </c>
      <c r="CJ916">
        <v>0</v>
      </c>
      <c r="CK916">
        <v>0</v>
      </c>
      <c r="CL916" s="17">
        <v>0</v>
      </c>
      <c r="CM916">
        <v>0</v>
      </c>
      <c r="CN916">
        <v>0</v>
      </c>
      <c r="CO916">
        <v>0</v>
      </c>
      <c r="CP916">
        <v>1</v>
      </c>
      <c r="CQ916">
        <v>39</v>
      </c>
      <c r="CR916" s="33" t="s">
        <v>85</v>
      </c>
    </row>
    <row r="917" spans="1:96" x14ac:dyDescent="0.25">
      <c r="A917">
        <v>916</v>
      </c>
      <c r="B917">
        <v>62</v>
      </c>
      <c r="C917" s="24" t="s">
        <v>3852</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0.65</v>
      </c>
      <c r="AN917" s="42">
        <v>0.191</v>
      </c>
      <c r="AO917" s="41" t="s">
        <v>98</v>
      </c>
      <c r="AP917" s="17" t="s">
        <v>98</v>
      </c>
      <c r="AQ917">
        <v>1</v>
      </c>
      <c r="AR917" s="39">
        <f t="shared" si="222"/>
        <v>0</v>
      </c>
      <c r="AS917">
        <v>0.72</v>
      </c>
      <c r="AT917" s="39">
        <v>0.28000000000000003</v>
      </c>
      <c r="AU917">
        <v>1</v>
      </c>
      <c r="AV917" s="17">
        <v>0</v>
      </c>
      <c r="AW917" t="s">
        <v>98</v>
      </c>
      <c r="AX917" s="17" t="s">
        <v>98</v>
      </c>
      <c r="AY917" s="17" t="s">
        <v>422</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s="17">
        <v>0</v>
      </c>
      <c r="BT917">
        <v>0</v>
      </c>
      <c r="BU917">
        <v>0</v>
      </c>
      <c r="BV917">
        <v>1</v>
      </c>
      <c r="BW917" s="17">
        <v>0</v>
      </c>
      <c r="BX917">
        <v>0</v>
      </c>
      <c r="BY917">
        <v>0</v>
      </c>
      <c r="BZ917" s="17">
        <v>0</v>
      </c>
      <c r="CA917">
        <v>0</v>
      </c>
      <c r="CB917">
        <v>0</v>
      </c>
      <c r="CC917">
        <v>1</v>
      </c>
      <c r="CD917">
        <v>1</v>
      </c>
      <c r="CE917">
        <v>0</v>
      </c>
      <c r="CF917">
        <v>0</v>
      </c>
      <c r="CG917">
        <v>0</v>
      </c>
      <c r="CH917">
        <v>1</v>
      </c>
      <c r="CI917">
        <v>0</v>
      </c>
      <c r="CJ917">
        <v>0</v>
      </c>
      <c r="CK917">
        <v>0</v>
      </c>
      <c r="CL917" s="17">
        <v>0</v>
      </c>
      <c r="CM917">
        <v>0</v>
      </c>
      <c r="CN917">
        <v>0</v>
      </c>
      <c r="CO917">
        <v>0</v>
      </c>
      <c r="CP917">
        <v>1</v>
      </c>
      <c r="CQ917">
        <v>39</v>
      </c>
      <c r="CR917" s="33" t="s">
        <v>85</v>
      </c>
    </row>
    <row r="918" spans="1:96" x14ac:dyDescent="0.25">
      <c r="A918">
        <v>917</v>
      </c>
      <c r="B918">
        <v>63</v>
      </c>
      <c r="C918" s="24" t="s">
        <v>3862</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s="17">
        <v>0</v>
      </c>
      <c r="BT918">
        <v>0</v>
      </c>
      <c r="BU918">
        <v>0</v>
      </c>
      <c r="BV918">
        <v>1</v>
      </c>
      <c r="BW918" s="17">
        <v>0</v>
      </c>
      <c r="BX918">
        <v>0</v>
      </c>
      <c r="BY918">
        <v>0</v>
      </c>
      <c r="BZ918" s="17">
        <v>0</v>
      </c>
      <c r="CA918">
        <v>1</v>
      </c>
      <c r="CB918">
        <v>1</v>
      </c>
      <c r="CC918">
        <v>0</v>
      </c>
      <c r="CD918">
        <v>0</v>
      </c>
      <c r="CE918">
        <v>0</v>
      </c>
      <c r="CF918">
        <v>0</v>
      </c>
      <c r="CG918">
        <v>0</v>
      </c>
      <c r="CH918">
        <v>1</v>
      </c>
      <c r="CI918">
        <v>0</v>
      </c>
      <c r="CJ918">
        <v>0</v>
      </c>
      <c r="CK918">
        <v>0</v>
      </c>
      <c r="CL918" s="17">
        <v>1</v>
      </c>
      <c r="CM918">
        <v>0.17100000000000001</v>
      </c>
      <c r="CN918">
        <v>120</v>
      </c>
      <c r="CO918">
        <v>1</v>
      </c>
      <c r="CP918">
        <v>0</v>
      </c>
      <c r="CQ918">
        <v>30</v>
      </c>
      <c r="CR918" s="33" t="s">
        <v>85</v>
      </c>
    </row>
    <row r="919" spans="1:96" x14ac:dyDescent="0.25">
      <c r="A919">
        <v>918</v>
      </c>
      <c r="B919">
        <v>63</v>
      </c>
      <c r="C919" s="24" t="s">
        <v>3862</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s="17">
        <v>0</v>
      </c>
      <c r="BT919">
        <v>0</v>
      </c>
      <c r="BU919">
        <v>0</v>
      </c>
      <c r="BV919">
        <v>1</v>
      </c>
      <c r="BW919" s="17">
        <v>0</v>
      </c>
      <c r="BX919">
        <v>0</v>
      </c>
      <c r="BY919">
        <v>0</v>
      </c>
      <c r="BZ919" s="17">
        <v>0</v>
      </c>
      <c r="CA919">
        <v>1</v>
      </c>
      <c r="CB919">
        <v>1</v>
      </c>
      <c r="CC919">
        <v>0</v>
      </c>
      <c r="CD919">
        <v>0</v>
      </c>
      <c r="CE919">
        <v>0</v>
      </c>
      <c r="CF919">
        <v>0</v>
      </c>
      <c r="CG919">
        <v>0</v>
      </c>
      <c r="CH919">
        <v>1</v>
      </c>
      <c r="CI919">
        <v>0</v>
      </c>
      <c r="CJ919">
        <v>0</v>
      </c>
      <c r="CK919">
        <v>0</v>
      </c>
      <c r="CL919" s="17">
        <v>1</v>
      </c>
      <c r="CM919">
        <v>0.17100000000000001</v>
      </c>
      <c r="CN919">
        <v>120</v>
      </c>
      <c r="CO919">
        <v>1</v>
      </c>
      <c r="CP919">
        <v>0</v>
      </c>
      <c r="CQ919">
        <v>30</v>
      </c>
      <c r="CR919" s="33" t="s">
        <v>85</v>
      </c>
    </row>
    <row r="920" spans="1:96" x14ac:dyDescent="0.25">
      <c r="A920">
        <v>919</v>
      </c>
      <c r="B920">
        <v>63</v>
      </c>
      <c r="C920" s="24" t="s">
        <v>3862</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s="17">
        <v>0</v>
      </c>
      <c r="BT920">
        <v>0</v>
      </c>
      <c r="BU920">
        <v>0</v>
      </c>
      <c r="BV920">
        <v>1</v>
      </c>
      <c r="BW920" s="17">
        <v>0</v>
      </c>
      <c r="BX920">
        <v>0</v>
      </c>
      <c r="BY920">
        <v>0</v>
      </c>
      <c r="BZ920" s="17">
        <v>0</v>
      </c>
      <c r="CA920">
        <v>1</v>
      </c>
      <c r="CB920">
        <v>1</v>
      </c>
      <c r="CC920">
        <v>0</v>
      </c>
      <c r="CD920">
        <v>0</v>
      </c>
      <c r="CE920">
        <v>0</v>
      </c>
      <c r="CF920">
        <v>0</v>
      </c>
      <c r="CG920">
        <v>0</v>
      </c>
      <c r="CH920">
        <v>1</v>
      </c>
      <c r="CI920">
        <v>0</v>
      </c>
      <c r="CJ920">
        <v>0</v>
      </c>
      <c r="CK920">
        <v>0</v>
      </c>
      <c r="CL920" s="17">
        <v>1</v>
      </c>
      <c r="CM920">
        <v>0.17100000000000001</v>
      </c>
      <c r="CN920">
        <v>120</v>
      </c>
      <c r="CO920">
        <v>1</v>
      </c>
      <c r="CP920">
        <v>0</v>
      </c>
      <c r="CQ920">
        <v>30</v>
      </c>
      <c r="CR920" s="33" t="s">
        <v>85</v>
      </c>
    </row>
    <row r="921" spans="1:96" x14ac:dyDescent="0.25">
      <c r="A921">
        <v>920</v>
      </c>
      <c r="B921">
        <v>63</v>
      </c>
      <c r="C921" s="24" t="s">
        <v>3862</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s="17">
        <v>1</v>
      </c>
      <c r="BT921">
        <v>0</v>
      </c>
      <c r="BU921">
        <v>1</v>
      </c>
      <c r="BV921">
        <v>0</v>
      </c>
      <c r="BW921" s="17">
        <v>0</v>
      </c>
      <c r="BX921">
        <v>0</v>
      </c>
      <c r="BY921">
        <v>0</v>
      </c>
      <c r="BZ921" s="17">
        <v>0</v>
      </c>
      <c r="CA921">
        <v>1</v>
      </c>
      <c r="CB921">
        <v>1</v>
      </c>
      <c r="CC921">
        <v>0</v>
      </c>
      <c r="CD921">
        <v>0</v>
      </c>
      <c r="CE921">
        <v>0</v>
      </c>
      <c r="CF921">
        <v>0</v>
      </c>
      <c r="CG921">
        <v>0</v>
      </c>
      <c r="CH921">
        <v>1</v>
      </c>
      <c r="CI921">
        <v>0</v>
      </c>
      <c r="CJ921">
        <v>0</v>
      </c>
      <c r="CK921">
        <v>0</v>
      </c>
      <c r="CL921" s="17">
        <v>1</v>
      </c>
      <c r="CM921">
        <v>0.17100000000000001</v>
      </c>
      <c r="CN921">
        <v>120</v>
      </c>
      <c r="CO921">
        <v>1</v>
      </c>
      <c r="CP921">
        <v>0</v>
      </c>
      <c r="CQ921">
        <v>30</v>
      </c>
      <c r="CR921" s="33" t="s">
        <v>85</v>
      </c>
    </row>
    <row r="922" spans="1:96" x14ac:dyDescent="0.25">
      <c r="A922">
        <v>921</v>
      </c>
      <c r="B922">
        <v>63</v>
      </c>
      <c r="C922" s="24" t="s">
        <v>3862</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s="17">
        <v>0</v>
      </c>
      <c r="BT922">
        <v>0</v>
      </c>
      <c r="BU922">
        <v>0</v>
      </c>
      <c r="BV922">
        <v>1</v>
      </c>
      <c r="BW922" s="17">
        <v>0</v>
      </c>
      <c r="BX922">
        <v>0</v>
      </c>
      <c r="BY922">
        <v>0</v>
      </c>
      <c r="BZ922" s="17">
        <v>0</v>
      </c>
      <c r="CA922">
        <v>1</v>
      </c>
      <c r="CB922">
        <v>1</v>
      </c>
      <c r="CC922">
        <v>0</v>
      </c>
      <c r="CD922">
        <v>0</v>
      </c>
      <c r="CE922">
        <v>0</v>
      </c>
      <c r="CF922">
        <v>0</v>
      </c>
      <c r="CG922">
        <v>0</v>
      </c>
      <c r="CH922">
        <v>1</v>
      </c>
      <c r="CI922">
        <v>0</v>
      </c>
      <c r="CJ922">
        <v>0</v>
      </c>
      <c r="CK922">
        <v>0</v>
      </c>
      <c r="CL922" s="17">
        <v>1</v>
      </c>
      <c r="CM922">
        <v>0.17100000000000001</v>
      </c>
      <c r="CN922">
        <v>120</v>
      </c>
      <c r="CO922">
        <v>1</v>
      </c>
      <c r="CP922">
        <v>0</v>
      </c>
      <c r="CQ922">
        <v>30</v>
      </c>
      <c r="CR922" s="33" t="s">
        <v>85</v>
      </c>
    </row>
    <row r="923" spans="1:96" x14ac:dyDescent="0.25">
      <c r="A923">
        <v>922</v>
      </c>
      <c r="B923">
        <v>63</v>
      </c>
      <c r="C923" s="24" t="s">
        <v>3862</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s="17">
        <v>1</v>
      </c>
      <c r="BT923">
        <v>0</v>
      </c>
      <c r="BU923">
        <v>1</v>
      </c>
      <c r="BV923">
        <v>0</v>
      </c>
      <c r="BW923" s="17">
        <v>0</v>
      </c>
      <c r="BX923">
        <v>0</v>
      </c>
      <c r="BY923">
        <v>0</v>
      </c>
      <c r="BZ923" s="17">
        <v>0</v>
      </c>
      <c r="CA923">
        <v>1</v>
      </c>
      <c r="CB923">
        <v>1</v>
      </c>
      <c r="CC923">
        <v>0</v>
      </c>
      <c r="CD923">
        <v>0</v>
      </c>
      <c r="CE923">
        <v>0</v>
      </c>
      <c r="CF923">
        <v>0</v>
      </c>
      <c r="CG923">
        <v>0</v>
      </c>
      <c r="CH923">
        <v>1</v>
      </c>
      <c r="CI923">
        <v>0</v>
      </c>
      <c r="CJ923">
        <v>0</v>
      </c>
      <c r="CK923">
        <v>0</v>
      </c>
      <c r="CL923" s="17">
        <v>1</v>
      </c>
      <c r="CM923">
        <v>0.17100000000000001</v>
      </c>
      <c r="CN923">
        <v>120</v>
      </c>
      <c r="CO923">
        <v>1</v>
      </c>
      <c r="CP923">
        <v>0</v>
      </c>
      <c r="CQ923">
        <v>30</v>
      </c>
      <c r="CR923" s="33" t="s">
        <v>85</v>
      </c>
    </row>
    <row r="924" spans="1:96" x14ac:dyDescent="0.25">
      <c r="A924">
        <v>923</v>
      </c>
      <c r="B924">
        <v>63</v>
      </c>
      <c r="C924" s="24" t="s">
        <v>3862</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s="17">
        <v>0</v>
      </c>
      <c r="BT924">
        <v>0</v>
      </c>
      <c r="BU924">
        <v>0</v>
      </c>
      <c r="BV924">
        <v>1</v>
      </c>
      <c r="BW924" s="17">
        <v>0</v>
      </c>
      <c r="BX924">
        <v>0</v>
      </c>
      <c r="BY924">
        <v>0</v>
      </c>
      <c r="BZ924" s="17">
        <v>0</v>
      </c>
      <c r="CA924">
        <v>1</v>
      </c>
      <c r="CB924">
        <v>1</v>
      </c>
      <c r="CC924">
        <v>0</v>
      </c>
      <c r="CD924">
        <v>0</v>
      </c>
      <c r="CE924">
        <v>0</v>
      </c>
      <c r="CF924">
        <v>0</v>
      </c>
      <c r="CG924">
        <v>0</v>
      </c>
      <c r="CH924">
        <v>1</v>
      </c>
      <c r="CI924">
        <v>0</v>
      </c>
      <c r="CJ924">
        <v>0</v>
      </c>
      <c r="CK924">
        <v>0</v>
      </c>
      <c r="CL924" s="17">
        <v>1</v>
      </c>
      <c r="CM924">
        <v>0.17100000000000001</v>
      </c>
      <c r="CN924">
        <v>120</v>
      </c>
      <c r="CO924">
        <v>1</v>
      </c>
      <c r="CP924">
        <v>0</v>
      </c>
      <c r="CQ924">
        <v>30</v>
      </c>
      <c r="CR924" s="33" t="s">
        <v>85</v>
      </c>
    </row>
    <row r="925" spans="1:96" x14ac:dyDescent="0.25">
      <c r="A925">
        <v>924</v>
      </c>
      <c r="B925">
        <v>63</v>
      </c>
      <c r="C925" s="24" t="s">
        <v>3862</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1</v>
      </c>
      <c r="BQ925">
        <v>0</v>
      </c>
      <c r="BR925">
        <v>0</v>
      </c>
      <c r="BS925" s="17">
        <v>0</v>
      </c>
      <c r="BT925">
        <v>0</v>
      </c>
      <c r="BU925">
        <v>0</v>
      </c>
      <c r="BV925">
        <v>1</v>
      </c>
      <c r="BW925" s="17">
        <v>0</v>
      </c>
      <c r="BX925">
        <v>0</v>
      </c>
      <c r="BY925">
        <v>0</v>
      </c>
      <c r="BZ925" s="17">
        <v>0</v>
      </c>
      <c r="CA925">
        <v>1</v>
      </c>
      <c r="CB925">
        <v>1</v>
      </c>
      <c r="CC925">
        <v>0</v>
      </c>
      <c r="CD925">
        <v>0</v>
      </c>
      <c r="CE925">
        <v>0</v>
      </c>
      <c r="CF925">
        <v>0</v>
      </c>
      <c r="CG925">
        <v>0</v>
      </c>
      <c r="CH925">
        <v>1</v>
      </c>
      <c r="CI925">
        <v>0</v>
      </c>
      <c r="CJ925">
        <v>0</v>
      </c>
      <c r="CK925">
        <v>0</v>
      </c>
      <c r="CL925" s="17">
        <v>1</v>
      </c>
      <c r="CM925">
        <v>0.17100000000000001</v>
      </c>
      <c r="CN925">
        <v>120</v>
      </c>
      <c r="CO925">
        <v>1</v>
      </c>
      <c r="CP925">
        <v>0</v>
      </c>
      <c r="CQ925">
        <v>30</v>
      </c>
      <c r="CR925" s="33" t="s">
        <v>85</v>
      </c>
    </row>
    <row r="926" spans="1:96" x14ac:dyDescent="0.25">
      <c r="A926">
        <v>925</v>
      </c>
      <c r="B926">
        <v>64</v>
      </c>
      <c r="C926" s="24" t="s">
        <v>3863</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s="17">
        <v>0</v>
      </c>
      <c r="BT926">
        <v>0</v>
      </c>
      <c r="BU926">
        <v>0</v>
      </c>
      <c r="BV926">
        <v>1</v>
      </c>
      <c r="BW926" s="17">
        <v>0</v>
      </c>
      <c r="BX926">
        <v>0</v>
      </c>
      <c r="BY926">
        <v>0</v>
      </c>
      <c r="BZ926" s="17">
        <v>0</v>
      </c>
      <c r="CA926">
        <v>0</v>
      </c>
      <c r="CB926">
        <v>0</v>
      </c>
      <c r="CC926">
        <v>1</v>
      </c>
      <c r="CD926">
        <v>1</v>
      </c>
      <c r="CE926">
        <v>0</v>
      </c>
      <c r="CF926">
        <v>1</v>
      </c>
      <c r="CG926">
        <v>1</v>
      </c>
      <c r="CH926">
        <v>1</v>
      </c>
      <c r="CI926">
        <v>1</v>
      </c>
      <c r="CJ926">
        <v>0</v>
      </c>
      <c r="CK926">
        <v>0</v>
      </c>
      <c r="CL926" s="17">
        <v>1</v>
      </c>
      <c r="CM926">
        <v>0.29799999999999999</v>
      </c>
      <c r="CN926">
        <v>4</v>
      </c>
      <c r="CO926">
        <v>1</v>
      </c>
      <c r="CP926">
        <v>0</v>
      </c>
      <c r="CQ926">
        <v>35</v>
      </c>
      <c r="CR926" s="33" t="s">
        <v>85</v>
      </c>
    </row>
    <row r="927" spans="1:96" x14ac:dyDescent="0.25">
      <c r="A927">
        <v>926</v>
      </c>
      <c r="B927">
        <v>64</v>
      </c>
      <c r="C927" s="24" t="s">
        <v>3863</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s="17">
        <v>0</v>
      </c>
      <c r="BT927">
        <v>0</v>
      </c>
      <c r="BU927">
        <v>0</v>
      </c>
      <c r="BV927">
        <v>1</v>
      </c>
      <c r="BW927" s="17">
        <v>0</v>
      </c>
      <c r="BX927">
        <v>0</v>
      </c>
      <c r="BY927">
        <v>0</v>
      </c>
      <c r="BZ927" s="17">
        <v>0</v>
      </c>
      <c r="CA927">
        <v>0</v>
      </c>
      <c r="CB927">
        <v>0</v>
      </c>
      <c r="CC927">
        <v>1</v>
      </c>
      <c r="CD927">
        <v>1</v>
      </c>
      <c r="CE927">
        <v>0</v>
      </c>
      <c r="CF927">
        <v>1</v>
      </c>
      <c r="CG927">
        <v>1</v>
      </c>
      <c r="CH927">
        <v>1</v>
      </c>
      <c r="CI927">
        <v>1</v>
      </c>
      <c r="CJ927">
        <v>1</v>
      </c>
      <c r="CK927">
        <v>0</v>
      </c>
      <c r="CL927" s="17">
        <v>1</v>
      </c>
      <c r="CM927">
        <v>0.29799999999999999</v>
      </c>
      <c r="CN927">
        <v>4</v>
      </c>
      <c r="CO927">
        <v>1</v>
      </c>
      <c r="CP927">
        <v>0</v>
      </c>
      <c r="CQ927">
        <v>35</v>
      </c>
      <c r="CR927" s="33" t="s">
        <v>85</v>
      </c>
    </row>
    <row r="928" spans="1:96" x14ac:dyDescent="0.25">
      <c r="A928">
        <v>927</v>
      </c>
      <c r="B928">
        <v>64</v>
      </c>
      <c r="C928" s="24" t="s">
        <v>3863</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s="17">
        <v>0</v>
      </c>
      <c r="BT928">
        <v>0</v>
      </c>
      <c r="BU928">
        <v>0</v>
      </c>
      <c r="BV928">
        <v>1</v>
      </c>
      <c r="BW928" s="17">
        <v>0</v>
      </c>
      <c r="BX928">
        <v>0</v>
      </c>
      <c r="BY928">
        <v>0</v>
      </c>
      <c r="BZ928" s="17">
        <v>0</v>
      </c>
      <c r="CA928">
        <v>0</v>
      </c>
      <c r="CB928">
        <v>0</v>
      </c>
      <c r="CC928">
        <v>1</v>
      </c>
      <c r="CD928">
        <v>1</v>
      </c>
      <c r="CE928">
        <v>0</v>
      </c>
      <c r="CF928">
        <v>1</v>
      </c>
      <c r="CG928">
        <v>1</v>
      </c>
      <c r="CH928">
        <v>1</v>
      </c>
      <c r="CI928">
        <v>1</v>
      </c>
      <c r="CJ928">
        <v>1</v>
      </c>
      <c r="CK928">
        <v>0</v>
      </c>
      <c r="CL928" s="17">
        <v>1</v>
      </c>
      <c r="CM928">
        <v>0.29799999999999999</v>
      </c>
      <c r="CN928">
        <v>4</v>
      </c>
      <c r="CO928">
        <v>1</v>
      </c>
      <c r="CP928">
        <v>0</v>
      </c>
      <c r="CQ928">
        <v>35</v>
      </c>
      <c r="CR928" s="33" t="s">
        <v>85</v>
      </c>
    </row>
    <row r="929" spans="1:96" x14ac:dyDescent="0.25">
      <c r="A929">
        <v>928</v>
      </c>
      <c r="B929">
        <v>64</v>
      </c>
      <c r="C929" s="24" t="s">
        <v>3863</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s="17">
        <v>0</v>
      </c>
      <c r="BT929">
        <v>0</v>
      </c>
      <c r="BU929">
        <v>0</v>
      </c>
      <c r="BV929">
        <v>1</v>
      </c>
      <c r="BW929" s="17">
        <v>0</v>
      </c>
      <c r="BX929">
        <v>0</v>
      </c>
      <c r="BY929">
        <v>0</v>
      </c>
      <c r="BZ929" s="17">
        <v>0</v>
      </c>
      <c r="CA929">
        <v>0</v>
      </c>
      <c r="CB929">
        <v>0</v>
      </c>
      <c r="CC929">
        <v>1</v>
      </c>
      <c r="CD929">
        <v>1</v>
      </c>
      <c r="CE929">
        <v>0</v>
      </c>
      <c r="CF929">
        <v>1</v>
      </c>
      <c r="CG929">
        <v>1</v>
      </c>
      <c r="CH929">
        <v>1</v>
      </c>
      <c r="CI929">
        <v>1</v>
      </c>
      <c r="CJ929">
        <v>1</v>
      </c>
      <c r="CK929">
        <v>0</v>
      </c>
      <c r="CL929" s="17">
        <v>1</v>
      </c>
      <c r="CM929">
        <v>0.29799999999999999</v>
      </c>
      <c r="CN929">
        <v>4</v>
      </c>
      <c r="CO929">
        <v>1</v>
      </c>
      <c r="CP929">
        <v>0</v>
      </c>
      <c r="CQ929">
        <v>35</v>
      </c>
      <c r="CR929" s="33" t="s">
        <v>85</v>
      </c>
    </row>
    <row r="930" spans="1:96" x14ac:dyDescent="0.25">
      <c r="A930">
        <v>929</v>
      </c>
      <c r="B930">
        <v>64</v>
      </c>
      <c r="C930" s="24" t="s">
        <v>3863</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s="17">
        <v>0</v>
      </c>
      <c r="BT930">
        <v>0</v>
      </c>
      <c r="BU930">
        <v>0</v>
      </c>
      <c r="BV930">
        <v>1</v>
      </c>
      <c r="BW930" s="17">
        <v>0</v>
      </c>
      <c r="BX930">
        <v>0</v>
      </c>
      <c r="BY930">
        <v>0</v>
      </c>
      <c r="BZ930" s="17">
        <v>0</v>
      </c>
      <c r="CA930">
        <v>0</v>
      </c>
      <c r="CB930">
        <v>0</v>
      </c>
      <c r="CC930">
        <v>1</v>
      </c>
      <c r="CD930">
        <v>1</v>
      </c>
      <c r="CE930">
        <v>0</v>
      </c>
      <c r="CF930">
        <v>1</v>
      </c>
      <c r="CG930">
        <v>1</v>
      </c>
      <c r="CH930">
        <v>1</v>
      </c>
      <c r="CI930">
        <v>1</v>
      </c>
      <c r="CJ930">
        <v>0</v>
      </c>
      <c r="CK930">
        <v>0</v>
      </c>
      <c r="CL930" s="17">
        <v>1</v>
      </c>
      <c r="CM930">
        <v>0.29799999999999999</v>
      </c>
      <c r="CN930">
        <v>4</v>
      </c>
      <c r="CO930">
        <v>1</v>
      </c>
      <c r="CP930">
        <v>0</v>
      </c>
      <c r="CQ930">
        <v>35</v>
      </c>
      <c r="CR930" s="33" t="s">
        <v>85</v>
      </c>
    </row>
    <row r="931" spans="1:96" x14ac:dyDescent="0.25">
      <c r="A931">
        <v>930</v>
      </c>
      <c r="B931">
        <v>64</v>
      </c>
      <c r="C931" s="24" t="s">
        <v>3863</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s="17">
        <v>0</v>
      </c>
      <c r="BT931">
        <v>0</v>
      </c>
      <c r="BU931">
        <v>0</v>
      </c>
      <c r="BV931">
        <v>1</v>
      </c>
      <c r="BW931" s="17">
        <v>0</v>
      </c>
      <c r="BX931">
        <v>0</v>
      </c>
      <c r="BY931">
        <v>0</v>
      </c>
      <c r="BZ931" s="17">
        <v>0</v>
      </c>
      <c r="CA931">
        <v>0</v>
      </c>
      <c r="CB931">
        <v>0</v>
      </c>
      <c r="CC931">
        <v>1</v>
      </c>
      <c r="CD931">
        <v>1</v>
      </c>
      <c r="CE931">
        <v>0</v>
      </c>
      <c r="CF931">
        <v>1</v>
      </c>
      <c r="CG931">
        <v>1</v>
      </c>
      <c r="CH931">
        <v>1</v>
      </c>
      <c r="CI931">
        <v>1</v>
      </c>
      <c r="CJ931">
        <v>0</v>
      </c>
      <c r="CK931">
        <v>0</v>
      </c>
      <c r="CL931" s="17">
        <v>1</v>
      </c>
      <c r="CM931">
        <v>0.29799999999999999</v>
      </c>
      <c r="CN931">
        <v>4</v>
      </c>
      <c r="CO931">
        <v>1</v>
      </c>
      <c r="CP931">
        <v>0</v>
      </c>
      <c r="CQ931">
        <v>35</v>
      </c>
      <c r="CR931" s="33" t="s">
        <v>85</v>
      </c>
    </row>
    <row r="932" spans="1:96" x14ac:dyDescent="0.25">
      <c r="A932">
        <v>931</v>
      </c>
      <c r="B932">
        <v>64</v>
      </c>
      <c r="C932" s="24" t="s">
        <v>3863</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s="17">
        <v>0</v>
      </c>
      <c r="BT932">
        <v>0</v>
      </c>
      <c r="BU932">
        <v>0</v>
      </c>
      <c r="BV932">
        <v>1</v>
      </c>
      <c r="BW932" s="17">
        <v>0</v>
      </c>
      <c r="BX932">
        <v>0</v>
      </c>
      <c r="BY932">
        <v>0</v>
      </c>
      <c r="BZ932" s="17">
        <v>0</v>
      </c>
      <c r="CA932">
        <v>0</v>
      </c>
      <c r="CB932">
        <v>0</v>
      </c>
      <c r="CC932">
        <v>1</v>
      </c>
      <c r="CD932">
        <v>1</v>
      </c>
      <c r="CE932">
        <v>0</v>
      </c>
      <c r="CF932">
        <v>1</v>
      </c>
      <c r="CG932">
        <v>1</v>
      </c>
      <c r="CH932">
        <v>1</v>
      </c>
      <c r="CI932">
        <v>1</v>
      </c>
      <c r="CJ932">
        <v>1</v>
      </c>
      <c r="CK932">
        <v>0</v>
      </c>
      <c r="CL932" s="17">
        <v>1</v>
      </c>
      <c r="CM932">
        <v>0.29799999999999999</v>
      </c>
      <c r="CN932">
        <v>4</v>
      </c>
      <c r="CO932">
        <v>1</v>
      </c>
      <c r="CP932">
        <v>0</v>
      </c>
      <c r="CQ932">
        <v>35</v>
      </c>
      <c r="CR932" s="33" t="s">
        <v>85</v>
      </c>
    </row>
    <row r="933" spans="1:96" x14ac:dyDescent="0.25">
      <c r="A933">
        <v>932</v>
      </c>
      <c r="B933">
        <v>64</v>
      </c>
      <c r="C933" s="24" t="s">
        <v>3863</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s="17">
        <v>0</v>
      </c>
      <c r="BT933">
        <v>0</v>
      </c>
      <c r="BU933">
        <v>0</v>
      </c>
      <c r="BV933">
        <v>1</v>
      </c>
      <c r="BW933" s="17">
        <v>0</v>
      </c>
      <c r="BX933">
        <v>0</v>
      </c>
      <c r="BY933">
        <v>0</v>
      </c>
      <c r="BZ933" s="17">
        <v>0</v>
      </c>
      <c r="CA933">
        <v>0</v>
      </c>
      <c r="CB933">
        <v>0</v>
      </c>
      <c r="CC933">
        <v>1</v>
      </c>
      <c r="CD933">
        <v>1</v>
      </c>
      <c r="CE933">
        <v>0</v>
      </c>
      <c r="CF933">
        <v>1</v>
      </c>
      <c r="CG933">
        <v>1</v>
      </c>
      <c r="CH933">
        <v>1</v>
      </c>
      <c r="CI933">
        <v>1</v>
      </c>
      <c r="CJ933">
        <v>1</v>
      </c>
      <c r="CK933">
        <v>0</v>
      </c>
      <c r="CL933" s="17">
        <v>1</v>
      </c>
      <c r="CM933">
        <v>0.29799999999999999</v>
      </c>
      <c r="CN933">
        <v>4</v>
      </c>
      <c r="CO933">
        <v>1</v>
      </c>
      <c r="CP933">
        <v>0</v>
      </c>
      <c r="CQ933">
        <v>35</v>
      </c>
      <c r="CR933" s="33" t="s">
        <v>85</v>
      </c>
    </row>
    <row r="934" spans="1:96" x14ac:dyDescent="0.25">
      <c r="A934">
        <v>933</v>
      </c>
      <c r="B934">
        <v>64</v>
      </c>
      <c r="C934" s="24" t="s">
        <v>3863</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s="17">
        <v>0</v>
      </c>
      <c r="BT934">
        <v>0</v>
      </c>
      <c r="BU934">
        <v>0</v>
      </c>
      <c r="BV934">
        <v>1</v>
      </c>
      <c r="BW934" s="17">
        <v>0</v>
      </c>
      <c r="BX934">
        <v>0</v>
      </c>
      <c r="BY934">
        <v>0</v>
      </c>
      <c r="BZ934" s="17">
        <v>0</v>
      </c>
      <c r="CA934">
        <v>0</v>
      </c>
      <c r="CB934">
        <v>0</v>
      </c>
      <c r="CC934">
        <v>1</v>
      </c>
      <c r="CD934">
        <v>1</v>
      </c>
      <c r="CE934">
        <v>0</v>
      </c>
      <c r="CF934">
        <v>1</v>
      </c>
      <c r="CG934">
        <v>1</v>
      </c>
      <c r="CH934">
        <v>1</v>
      </c>
      <c r="CI934">
        <v>1</v>
      </c>
      <c r="CJ934">
        <v>1</v>
      </c>
      <c r="CK934">
        <v>0</v>
      </c>
      <c r="CL934" s="17">
        <v>1</v>
      </c>
      <c r="CM934">
        <v>0.29799999999999999</v>
      </c>
      <c r="CN934">
        <v>4</v>
      </c>
      <c r="CO934">
        <v>1</v>
      </c>
      <c r="CP934">
        <v>0</v>
      </c>
      <c r="CQ934">
        <v>35</v>
      </c>
      <c r="CR934" s="33" t="s">
        <v>85</v>
      </c>
    </row>
    <row r="935" spans="1:96" x14ac:dyDescent="0.25">
      <c r="A935">
        <v>934</v>
      </c>
      <c r="B935">
        <v>64</v>
      </c>
      <c r="C935" s="24" t="s">
        <v>3863</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s="17">
        <v>0</v>
      </c>
      <c r="BT935">
        <v>0</v>
      </c>
      <c r="BU935">
        <v>0</v>
      </c>
      <c r="BV935">
        <v>1</v>
      </c>
      <c r="BW935" s="17">
        <v>0</v>
      </c>
      <c r="BX935">
        <v>0</v>
      </c>
      <c r="BY935">
        <v>0</v>
      </c>
      <c r="BZ935" s="17">
        <v>0</v>
      </c>
      <c r="CA935">
        <v>0</v>
      </c>
      <c r="CB935">
        <v>0</v>
      </c>
      <c r="CC935">
        <v>1</v>
      </c>
      <c r="CD935">
        <v>1</v>
      </c>
      <c r="CE935">
        <v>0</v>
      </c>
      <c r="CF935">
        <v>1</v>
      </c>
      <c r="CG935">
        <v>1</v>
      </c>
      <c r="CH935">
        <v>1</v>
      </c>
      <c r="CI935">
        <v>1</v>
      </c>
      <c r="CJ935">
        <v>1</v>
      </c>
      <c r="CK935">
        <v>0</v>
      </c>
      <c r="CL935" s="17">
        <v>1</v>
      </c>
      <c r="CM935">
        <v>0.29799999999999999</v>
      </c>
      <c r="CN935">
        <v>4</v>
      </c>
      <c r="CO935">
        <v>1</v>
      </c>
      <c r="CP935">
        <v>0</v>
      </c>
      <c r="CQ935">
        <v>35</v>
      </c>
      <c r="CR935" s="33" t="s">
        <v>85</v>
      </c>
    </row>
    <row r="936" spans="1:96" x14ac:dyDescent="0.25">
      <c r="A936">
        <v>935</v>
      </c>
      <c r="B936">
        <v>64</v>
      </c>
      <c r="C936" s="24" t="s">
        <v>3863</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s="17">
        <v>0</v>
      </c>
      <c r="BT936">
        <v>0</v>
      </c>
      <c r="BU936">
        <v>0</v>
      </c>
      <c r="BV936">
        <v>1</v>
      </c>
      <c r="BW936" s="17">
        <v>0</v>
      </c>
      <c r="BX936">
        <v>0</v>
      </c>
      <c r="BY936">
        <v>0</v>
      </c>
      <c r="BZ936" s="17">
        <v>0</v>
      </c>
      <c r="CA936">
        <v>0</v>
      </c>
      <c r="CB936">
        <v>0</v>
      </c>
      <c r="CC936">
        <v>1</v>
      </c>
      <c r="CD936">
        <v>1</v>
      </c>
      <c r="CE936">
        <v>0</v>
      </c>
      <c r="CF936">
        <v>1</v>
      </c>
      <c r="CG936">
        <v>1</v>
      </c>
      <c r="CH936">
        <v>1</v>
      </c>
      <c r="CI936">
        <v>1</v>
      </c>
      <c r="CJ936">
        <v>1</v>
      </c>
      <c r="CK936">
        <v>0</v>
      </c>
      <c r="CL936" s="17">
        <v>1</v>
      </c>
      <c r="CM936">
        <v>0.29799999999999999</v>
      </c>
      <c r="CN936">
        <v>4</v>
      </c>
      <c r="CO936">
        <v>1</v>
      </c>
      <c r="CP936">
        <v>0</v>
      </c>
      <c r="CQ936">
        <v>35</v>
      </c>
      <c r="CR936" s="33" t="s">
        <v>85</v>
      </c>
    </row>
    <row r="937" spans="1:96" x14ac:dyDescent="0.25">
      <c r="A937">
        <v>936</v>
      </c>
      <c r="B937">
        <v>64</v>
      </c>
      <c r="C937" s="24" t="s">
        <v>3863</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s="17">
        <v>0</v>
      </c>
      <c r="BT937">
        <v>0</v>
      </c>
      <c r="BU937">
        <v>0</v>
      </c>
      <c r="BV937">
        <v>1</v>
      </c>
      <c r="BW937" s="17">
        <v>0</v>
      </c>
      <c r="BX937">
        <v>0</v>
      </c>
      <c r="BY937">
        <v>0</v>
      </c>
      <c r="BZ937" s="17">
        <v>0</v>
      </c>
      <c r="CA937">
        <v>0</v>
      </c>
      <c r="CB937">
        <v>0</v>
      </c>
      <c r="CC937">
        <v>1</v>
      </c>
      <c r="CD937">
        <v>1</v>
      </c>
      <c r="CE937">
        <v>0</v>
      </c>
      <c r="CF937">
        <v>1</v>
      </c>
      <c r="CG937">
        <v>1</v>
      </c>
      <c r="CH937">
        <v>1</v>
      </c>
      <c r="CI937">
        <v>1</v>
      </c>
      <c r="CJ937">
        <v>1</v>
      </c>
      <c r="CK937">
        <v>0</v>
      </c>
      <c r="CL937" s="17">
        <v>1</v>
      </c>
      <c r="CM937">
        <v>0.29799999999999999</v>
      </c>
      <c r="CN937">
        <v>4</v>
      </c>
      <c r="CO937">
        <v>1</v>
      </c>
      <c r="CP937">
        <v>0</v>
      </c>
      <c r="CQ937">
        <v>35</v>
      </c>
      <c r="CR937" s="33" t="s">
        <v>85</v>
      </c>
    </row>
    <row r="938" spans="1:96" x14ac:dyDescent="0.25">
      <c r="A938">
        <v>937</v>
      </c>
      <c r="B938">
        <v>65</v>
      </c>
      <c r="C938" s="24" t="s">
        <v>3872</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225</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1</v>
      </c>
      <c r="BP938">
        <v>0</v>
      </c>
      <c r="BQ938">
        <v>0</v>
      </c>
      <c r="BR938">
        <v>0</v>
      </c>
      <c r="BS938" s="17">
        <v>0</v>
      </c>
      <c r="BT938">
        <v>0</v>
      </c>
      <c r="BU938">
        <v>0</v>
      </c>
      <c r="BV938">
        <v>1</v>
      </c>
      <c r="BW938" s="17">
        <v>0</v>
      </c>
      <c r="BX938">
        <v>0</v>
      </c>
      <c r="BY938">
        <v>0</v>
      </c>
      <c r="BZ938" s="17">
        <v>0</v>
      </c>
      <c r="CA938">
        <v>0</v>
      </c>
      <c r="CB938">
        <v>0</v>
      </c>
      <c r="CC938">
        <v>0</v>
      </c>
      <c r="CD938">
        <v>0</v>
      </c>
      <c r="CE938">
        <v>0</v>
      </c>
      <c r="CF938">
        <v>0</v>
      </c>
      <c r="CG938">
        <v>0</v>
      </c>
      <c r="CH938">
        <v>0</v>
      </c>
      <c r="CI938">
        <v>0</v>
      </c>
      <c r="CJ938">
        <v>0</v>
      </c>
      <c r="CK938">
        <v>0</v>
      </c>
      <c r="CL938" s="17">
        <v>0</v>
      </c>
      <c r="CM938">
        <v>0.19600000000000001</v>
      </c>
      <c r="CN938">
        <v>166</v>
      </c>
      <c r="CO938">
        <v>1</v>
      </c>
      <c r="CP938">
        <v>0</v>
      </c>
      <c r="CQ938">
        <v>34</v>
      </c>
      <c r="CR938" s="33" t="s">
        <v>85</v>
      </c>
    </row>
    <row r="939" spans="1:96" x14ac:dyDescent="0.25">
      <c r="A939">
        <v>938</v>
      </c>
      <c r="B939">
        <v>65</v>
      </c>
      <c r="C939" s="24" t="s">
        <v>3872</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225</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1</v>
      </c>
      <c r="BP939">
        <v>0</v>
      </c>
      <c r="BQ939">
        <v>0</v>
      </c>
      <c r="BR939">
        <v>0</v>
      </c>
      <c r="BS939" s="17">
        <v>0</v>
      </c>
      <c r="BT939">
        <v>0</v>
      </c>
      <c r="BU939">
        <v>0</v>
      </c>
      <c r="BV939">
        <v>1</v>
      </c>
      <c r="BW939" s="17">
        <v>0</v>
      </c>
      <c r="BX939">
        <v>0</v>
      </c>
      <c r="BY939">
        <v>0</v>
      </c>
      <c r="BZ939" s="17">
        <v>0</v>
      </c>
      <c r="CA939">
        <v>0</v>
      </c>
      <c r="CB939">
        <v>0</v>
      </c>
      <c r="CC939">
        <v>0</v>
      </c>
      <c r="CD939">
        <v>0</v>
      </c>
      <c r="CE939">
        <v>0</v>
      </c>
      <c r="CF939">
        <v>0</v>
      </c>
      <c r="CG939">
        <v>0</v>
      </c>
      <c r="CH939">
        <v>0</v>
      </c>
      <c r="CI939">
        <v>0</v>
      </c>
      <c r="CJ939">
        <v>0</v>
      </c>
      <c r="CK939">
        <v>0</v>
      </c>
      <c r="CL939" s="17">
        <v>0</v>
      </c>
      <c r="CM939">
        <v>0.19600000000000001</v>
      </c>
      <c r="CN939">
        <v>166</v>
      </c>
      <c r="CO939">
        <v>1</v>
      </c>
      <c r="CP939">
        <v>0</v>
      </c>
      <c r="CQ939">
        <v>34</v>
      </c>
      <c r="CR939" s="33" t="s">
        <v>85</v>
      </c>
    </row>
    <row r="940" spans="1:96" x14ac:dyDescent="0.25">
      <c r="A940">
        <v>939</v>
      </c>
      <c r="B940">
        <v>65</v>
      </c>
      <c r="C940" s="24" t="s">
        <v>3872</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225</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1</v>
      </c>
      <c r="BP940">
        <v>0</v>
      </c>
      <c r="BQ940">
        <v>0</v>
      </c>
      <c r="BR940">
        <v>0</v>
      </c>
      <c r="BS940" s="17">
        <v>0</v>
      </c>
      <c r="BT940">
        <v>0</v>
      </c>
      <c r="BU940">
        <v>0</v>
      </c>
      <c r="BV940">
        <v>1</v>
      </c>
      <c r="BW940" s="17">
        <v>0</v>
      </c>
      <c r="BX940">
        <v>0</v>
      </c>
      <c r="BY940">
        <v>0</v>
      </c>
      <c r="BZ940" s="17">
        <v>0</v>
      </c>
      <c r="CA940">
        <v>0</v>
      </c>
      <c r="CB940">
        <v>0</v>
      </c>
      <c r="CC940">
        <v>0</v>
      </c>
      <c r="CD940">
        <v>0</v>
      </c>
      <c r="CE940">
        <v>0</v>
      </c>
      <c r="CF940">
        <v>0</v>
      </c>
      <c r="CG940">
        <v>0</v>
      </c>
      <c r="CH940">
        <v>0</v>
      </c>
      <c r="CI940">
        <v>0</v>
      </c>
      <c r="CJ940">
        <v>0</v>
      </c>
      <c r="CK940">
        <v>0</v>
      </c>
      <c r="CL940" s="17">
        <v>0</v>
      </c>
      <c r="CM940">
        <v>0.19600000000000001</v>
      </c>
      <c r="CN940">
        <v>166</v>
      </c>
      <c r="CO940">
        <v>1</v>
      </c>
      <c r="CP940">
        <v>0</v>
      </c>
      <c r="CQ940">
        <v>34</v>
      </c>
      <c r="CR940" s="33" t="s">
        <v>85</v>
      </c>
    </row>
    <row r="941" spans="1:96" x14ac:dyDescent="0.25">
      <c r="A941">
        <v>940</v>
      </c>
      <c r="B941">
        <v>65</v>
      </c>
      <c r="C941" s="24" t="s">
        <v>3872</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225</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1</v>
      </c>
      <c r="BP941">
        <v>0</v>
      </c>
      <c r="BQ941">
        <v>0</v>
      </c>
      <c r="BR941">
        <v>0</v>
      </c>
      <c r="BS941" s="17">
        <v>0</v>
      </c>
      <c r="BT941">
        <v>0</v>
      </c>
      <c r="BU941">
        <v>0</v>
      </c>
      <c r="BV941">
        <v>1</v>
      </c>
      <c r="BW941" s="17">
        <v>0</v>
      </c>
      <c r="BX941">
        <v>0</v>
      </c>
      <c r="BY941">
        <v>0</v>
      </c>
      <c r="BZ941" s="17">
        <v>0</v>
      </c>
      <c r="CA941">
        <v>0</v>
      </c>
      <c r="CB941">
        <v>0</v>
      </c>
      <c r="CC941">
        <v>0</v>
      </c>
      <c r="CD941">
        <v>0</v>
      </c>
      <c r="CE941">
        <v>0</v>
      </c>
      <c r="CF941">
        <v>0</v>
      </c>
      <c r="CG941">
        <v>0</v>
      </c>
      <c r="CH941">
        <v>0</v>
      </c>
      <c r="CI941">
        <v>0</v>
      </c>
      <c r="CJ941">
        <v>0</v>
      </c>
      <c r="CK941">
        <v>0</v>
      </c>
      <c r="CL941" s="17">
        <v>0</v>
      </c>
      <c r="CM941">
        <v>0.19600000000000001</v>
      </c>
      <c r="CN941">
        <v>166</v>
      </c>
      <c r="CO941">
        <v>1</v>
      </c>
      <c r="CP941">
        <v>0</v>
      </c>
      <c r="CQ941">
        <v>34</v>
      </c>
      <c r="CR941" s="33" t="s">
        <v>85</v>
      </c>
    </row>
    <row r="942" spans="1:96" x14ac:dyDescent="0.25">
      <c r="A942">
        <v>941</v>
      </c>
      <c r="B942">
        <v>65</v>
      </c>
      <c r="C942" s="24" t="s">
        <v>3872</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225</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1</v>
      </c>
      <c r="BP942">
        <v>0</v>
      </c>
      <c r="BQ942">
        <v>0</v>
      </c>
      <c r="BR942">
        <v>0</v>
      </c>
      <c r="BS942" s="17">
        <v>0</v>
      </c>
      <c r="BT942">
        <v>0</v>
      </c>
      <c r="BU942">
        <v>0</v>
      </c>
      <c r="BV942">
        <v>1</v>
      </c>
      <c r="BW942" s="17">
        <v>0</v>
      </c>
      <c r="BX942">
        <v>0</v>
      </c>
      <c r="BY942">
        <v>0</v>
      </c>
      <c r="BZ942" s="17">
        <v>0</v>
      </c>
      <c r="CA942">
        <v>0</v>
      </c>
      <c r="CB942">
        <v>0</v>
      </c>
      <c r="CC942">
        <v>0</v>
      </c>
      <c r="CD942">
        <v>0</v>
      </c>
      <c r="CE942">
        <v>0</v>
      </c>
      <c r="CF942">
        <v>0</v>
      </c>
      <c r="CG942">
        <v>0</v>
      </c>
      <c r="CH942">
        <v>0</v>
      </c>
      <c r="CI942">
        <v>0</v>
      </c>
      <c r="CJ942">
        <v>0</v>
      </c>
      <c r="CK942">
        <v>0</v>
      </c>
      <c r="CL942" s="17">
        <v>0</v>
      </c>
      <c r="CM942">
        <v>0.19600000000000001</v>
      </c>
      <c r="CN942">
        <v>166</v>
      </c>
      <c r="CO942">
        <v>1</v>
      </c>
      <c r="CP942">
        <v>0</v>
      </c>
      <c r="CQ942">
        <v>34</v>
      </c>
      <c r="CR942" s="33" t="s">
        <v>85</v>
      </c>
    </row>
    <row r="943" spans="1:96" x14ac:dyDescent="0.25">
      <c r="A943">
        <v>942</v>
      </c>
      <c r="B943">
        <v>65</v>
      </c>
      <c r="C943" s="24" t="s">
        <v>3872</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225</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1</v>
      </c>
      <c r="BP943">
        <v>0</v>
      </c>
      <c r="BQ943">
        <v>0</v>
      </c>
      <c r="BR943">
        <v>0</v>
      </c>
      <c r="BS943" s="17">
        <v>0</v>
      </c>
      <c r="BT943">
        <v>0</v>
      </c>
      <c r="BU943">
        <v>0</v>
      </c>
      <c r="BV943">
        <v>1</v>
      </c>
      <c r="BW943" s="17">
        <v>0</v>
      </c>
      <c r="BX943">
        <v>0</v>
      </c>
      <c r="BY943">
        <v>0</v>
      </c>
      <c r="BZ943" s="17">
        <v>0</v>
      </c>
      <c r="CA943">
        <v>0</v>
      </c>
      <c r="CB943">
        <v>0</v>
      </c>
      <c r="CC943">
        <v>0</v>
      </c>
      <c r="CD943">
        <v>0</v>
      </c>
      <c r="CE943">
        <v>0</v>
      </c>
      <c r="CF943">
        <v>0</v>
      </c>
      <c r="CG943">
        <v>0</v>
      </c>
      <c r="CH943">
        <v>0</v>
      </c>
      <c r="CI943">
        <v>0</v>
      </c>
      <c r="CJ943">
        <v>0</v>
      </c>
      <c r="CK943">
        <v>0</v>
      </c>
      <c r="CL943" s="17">
        <v>0</v>
      </c>
      <c r="CM943">
        <v>0.19600000000000001</v>
      </c>
      <c r="CN943">
        <v>166</v>
      </c>
      <c r="CO943">
        <v>1</v>
      </c>
      <c r="CP943">
        <v>0</v>
      </c>
      <c r="CQ943">
        <v>34</v>
      </c>
      <c r="CR943" s="33" t="s">
        <v>85</v>
      </c>
    </row>
    <row r="944" spans="1:96" x14ac:dyDescent="0.25">
      <c r="A944">
        <v>943</v>
      </c>
      <c r="B944">
        <v>65</v>
      </c>
      <c r="C944" s="24" t="s">
        <v>3872</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225</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1</v>
      </c>
      <c r="BP944">
        <v>0</v>
      </c>
      <c r="BQ944">
        <v>0</v>
      </c>
      <c r="BR944">
        <v>0</v>
      </c>
      <c r="BS944" s="17">
        <v>0</v>
      </c>
      <c r="BT944">
        <v>0</v>
      </c>
      <c r="BU944">
        <v>0</v>
      </c>
      <c r="BV944">
        <v>1</v>
      </c>
      <c r="BW944" s="17">
        <v>0</v>
      </c>
      <c r="BX944">
        <v>0</v>
      </c>
      <c r="BY944">
        <v>0</v>
      </c>
      <c r="BZ944" s="17">
        <v>0</v>
      </c>
      <c r="CA944">
        <v>1</v>
      </c>
      <c r="CB944">
        <v>0</v>
      </c>
      <c r="CC944">
        <v>0</v>
      </c>
      <c r="CD944">
        <v>0</v>
      </c>
      <c r="CE944">
        <v>1</v>
      </c>
      <c r="CF944">
        <v>1</v>
      </c>
      <c r="CG944">
        <v>1</v>
      </c>
      <c r="CH944">
        <v>1</v>
      </c>
      <c r="CI944">
        <v>0</v>
      </c>
      <c r="CJ944">
        <v>0</v>
      </c>
      <c r="CK944">
        <v>1</v>
      </c>
      <c r="CL944" s="17">
        <v>0</v>
      </c>
      <c r="CM944">
        <v>0.19600000000000001</v>
      </c>
      <c r="CN944">
        <v>166</v>
      </c>
      <c r="CO944">
        <v>1</v>
      </c>
      <c r="CP944">
        <v>0</v>
      </c>
      <c r="CQ944">
        <v>34</v>
      </c>
      <c r="CR944" s="33" t="s">
        <v>85</v>
      </c>
    </row>
    <row r="945" spans="1:96" x14ac:dyDescent="0.25">
      <c r="A945">
        <v>944</v>
      </c>
      <c r="B945">
        <v>65</v>
      </c>
      <c r="C945" s="24" t="s">
        <v>3872</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225</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1</v>
      </c>
      <c r="BP945">
        <v>0</v>
      </c>
      <c r="BQ945">
        <v>0</v>
      </c>
      <c r="BR945">
        <v>0</v>
      </c>
      <c r="BS945" s="17">
        <v>0</v>
      </c>
      <c r="BT945">
        <v>0</v>
      </c>
      <c r="BU945">
        <v>0</v>
      </c>
      <c r="BV945">
        <v>1</v>
      </c>
      <c r="BW945" s="17">
        <v>0</v>
      </c>
      <c r="BX945">
        <v>0</v>
      </c>
      <c r="BY945">
        <v>0</v>
      </c>
      <c r="BZ945" s="17">
        <v>0</v>
      </c>
      <c r="CA945">
        <v>1</v>
      </c>
      <c r="CB945">
        <v>0</v>
      </c>
      <c r="CC945">
        <v>0</v>
      </c>
      <c r="CD945">
        <v>0</v>
      </c>
      <c r="CE945">
        <v>1</v>
      </c>
      <c r="CF945">
        <v>1</v>
      </c>
      <c r="CG945">
        <v>1</v>
      </c>
      <c r="CH945">
        <v>1</v>
      </c>
      <c r="CI945">
        <v>0</v>
      </c>
      <c r="CJ945">
        <v>0</v>
      </c>
      <c r="CK945">
        <v>1</v>
      </c>
      <c r="CL945" s="17">
        <v>0</v>
      </c>
      <c r="CM945">
        <v>0.19600000000000001</v>
      </c>
      <c r="CN945">
        <v>166</v>
      </c>
      <c r="CO945">
        <v>1</v>
      </c>
      <c r="CP945">
        <v>0</v>
      </c>
      <c r="CQ945">
        <v>34</v>
      </c>
      <c r="CR945" s="33" t="s">
        <v>85</v>
      </c>
    </row>
    <row r="946" spans="1:96" x14ac:dyDescent="0.25">
      <c r="A946">
        <v>945</v>
      </c>
      <c r="B946">
        <v>65</v>
      </c>
      <c r="C946" s="24" t="s">
        <v>3872</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225</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1</v>
      </c>
      <c r="BP946">
        <v>0</v>
      </c>
      <c r="BQ946">
        <v>0</v>
      </c>
      <c r="BR946">
        <v>0</v>
      </c>
      <c r="BS946" s="17">
        <v>0</v>
      </c>
      <c r="BT946">
        <v>0</v>
      </c>
      <c r="BU946">
        <v>0</v>
      </c>
      <c r="BV946">
        <v>1</v>
      </c>
      <c r="BW946" s="17">
        <v>0</v>
      </c>
      <c r="BX946">
        <v>0</v>
      </c>
      <c r="BY946">
        <v>0</v>
      </c>
      <c r="BZ946" s="17">
        <v>0</v>
      </c>
      <c r="CA946">
        <v>1</v>
      </c>
      <c r="CB946">
        <v>0</v>
      </c>
      <c r="CC946">
        <v>0</v>
      </c>
      <c r="CD946">
        <v>0</v>
      </c>
      <c r="CE946">
        <v>1</v>
      </c>
      <c r="CF946">
        <v>1</v>
      </c>
      <c r="CG946">
        <v>1</v>
      </c>
      <c r="CH946">
        <v>1</v>
      </c>
      <c r="CI946">
        <v>0</v>
      </c>
      <c r="CJ946">
        <v>0</v>
      </c>
      <c r="CK946">
        <v>1</v>
      </c>
      <c r="CL946" s="17">
        <v>0</v>
      </c>
      <c r="CM946">
        <v>0.19600000000000001</v>
      </c>
      <c r="CN946">
        <v>166</v>
      </c>
      <c r="CO946">
        <v>1</v>
      </c>
      <c r="CP946">
        <v>0</v>
      </c>
      <c r="CQ946">
        <v>34</v>
      </c>
      <c r="CR946" s="33" t="s">
        <v>85</v>
      </c>
    </row>
    <row r="947" spans="1:96" x14ac:dyDescent="0.25">
      <c r="A947">
        <v>946</v>
      </c>
      <c r="B947">
        <v>65</v>
      </c>
      <c r="C947" s="24" t="s">
        <v>3872</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225</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1</v>
      </c>
      <c r="BP947">
        <v>0</v>
      </c>
      <c r="BQ947">
        <v>0</v>
      </c>
      <c r="BR947">
        <v>0</v>
      </c>
      <c r="BS947" s="17">
        <v>0</v>
      </c>
      <c r="BT947">
        <v>1</v>
      </c>
      <c r="BU947">
        <v>0</v>
      </c>
      <c r="BV947">
        <v>0</v>
      </c>
      <c r="BW947" s="17">
        <v>0</v>
      </c>
      <c r="BX947">
        <v>0</v>
      </c>
      <c r="BY947">
        <v>0</v>
      </c>
      <c r="BZ947" s="17">
        <v>0</v>
      </c>
      <c r="CA947">
        <v>1</v>
      </c>
      <c r="CB947">
        <v>0</v>
      </c>
      <c r="CC947">
        <v>0</v>
      </c>
      <c r="CD947">
        <v>0</v>
      </c>
      <c r="CE947">
        <v>1</v>
      </c>
      <c r="CF947">
        <v>1</v>
      </c>
      <c r="CG947">
        <v>1</v>
      </c>
      <c r="CH947">
        <v>1</v>
      </c>
      <c r="CI947">
        <v>0</v>
      </c>
      <c r="CJ947">
        <v>0</v>
      </c>
      <c r="CK947">
        <v>1</v>
      </c>
      <c r="CL947" s="17">
        <v>0</v>
      </c>
      <c r="CM947">
        <v>0.19600000000000001</v>
      </c>
      <c r="CN947">
        <v>166</v>
      </c>
      <c r="CO947">
        <v>1</v>
      </c>
      <c r="CP947">
        <v>0</v>
      </c>
      <c r="CQ947">
        <v>34</v>
      </c>
      <c r="CR947" s="33" t="s">
        <v>85</v>
      </c>
    </row>
    <row r="948" spans="1:96" x14ac:dyDescent="0.25">
      <c r="A948">
        <v>947</v>
      </c>
      <c r="B948">
        <v>65</v>
      </c>
      <c r="C948" s="24" t="s">
        <v>3872</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225</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1</v>
      </c>
      <c r="BP948">
        <v>0</v>
      </c>
      <c r="BQ948">
        <v>0</v>
      </c>
      <c r="BR948">
        <v>0</v>
      </c>
      <c r="BS948" s="17">
        <v>0</v>
      </c>
      <c r="BT948">
        <v>1</v>
      </c>
      <c r="BU948">
        <v>0</v>
      </c>
      <c r="BV948">
        <v>0</v>
      </c>
      <c r="BW948" s="17">
        <v>0</v>
      </c>
      <c r="BX948">
        <v>0</v>
      </c>
      <c r="BY948">
        <v>0</v>
      </c>
      <c r="BZ948" s="17">
        <v>0</v>
      </c>
      <c r="CA948">
        <v>1</v>
      </c>
      <c r="CB948">
        <v>0</v>
      </c>
      <c r="CC948">
        <v>0</v>
      </c>
      <c r="CD948">
        <v>0</v>
      </c>
      <c r="CE948">
        <v>1</v>
      </c>
      <c r="CF948">
        <v>1</v>
      </c>
      <c r="CG948">
        <v>1</v>
      </c>
      <c r="CH948">
        <v>1</v>
      </c>
      <c r="CI948">
        <v>0</v>
      </c>
      <c r="CJ948">
        <v>0</v>
      </c>
      <c r="CK948">
        <v>1</v>
      </c>
      <c r="CL948" s="17">
        <v>0</v>
      </c>
      <c r="CM948">
        <v>0.19600000000000001</v>
      </c>
      <c r="CN948">
        <v>166</v>
      </c>
      <c r="CO948">
        <v>1</v>
      </c>
      <c r="CP948">
        <v>0</v>
      </c>
      <c r="CQ948">
        <v>34</v>
      </c>
      <c r="CR948" s="33" t="s">
        <v>85</v>
      </c>
    </row>
    <row r="949" spans="1:96" x14ac:dyDescent="0.25">
      <c r="A949">
        <v>948</v>
      </c>
      <c r="B949">
        <v>65</v>
      </c>
      <c r="C949" s="24" t="s">
        <v>3872</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225</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1</v>
      </c>
      <c r="BP949">
        <v>0</v>
      </c>
      <c r="BQ949">
        <v>0</v>
      </c>
      <c r="BR949">
        <v>0</v>
      </c>
      <c r="BS949" s="17">
        <v>0</v>
      </c>
      <c r="BT949">
        <v>1</v>
      </c>
      <c r="BU949">
        <v>0</v>
      </c>
      <c r="BV949">
        <v>0</v>
      </c>
      <c r="BW949" s="17">
        <v>0</v>
      </c>
      <c r="BX949">
        <v>0</v>
      </c>
      <c r="BY949">
        <v>0</v>
      </c>
      <c r="BZ949" s="17">
        <v>0</v>
      </c>
      <c r="CA949">
        <v>1</v>
      </c>
      <c r="CB949">
        <v>0</v>
      </c>
      <c r="CC949">
        <v>0</v>
      </c>
      <c r="CD949">
        <v>0</v>
      </c>
      <c r="CE949">
        <v>1</v>
      </c>
      <c r="CF949">
        <v>1</v>
      </c>
      <c r="CG949">
        <v>1</v>
      </c>
      <c r="CH949">
        <v>1</v>
      </c>
      <c r="CI949">
        <v>0</v>
      </c>
      <c r="CJ949">
        <v>0</v>
      </c>
      <c r="CK949">
        <v>1</v>
      </c>
      <c r="CL949" s="17">
        <v>0</v>
      </c>
      <c r="CM949">
        <v>0.19600000000000001</v>
      </c>
      <c r="CN949">
        <v>166</v>
      </c>
      <c r="CO949">
        <v>1</v>
      </c>
      <c r="CP949">
        <v>0</v>
      </c>
      <c r="CQ949">
        <v>34</v>
      </c>
      <c r="CR949" s="33" t="s">
        <v>85</v>
      </c>
    </row>
    <row r="950" spans="1:96" x14ac:dyDescent="0.25">
      <c r="A950">
        <v>949</v>
      </c>
      <c r="B950">
        <v>65</v>
      </c>
      <c r="C950" s="24" t="s">
        <v>3872</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225</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s="17">
        <v>1</v>
      </c>
      <c r="BT950">
        <v>0</v>
      </c>
      <c r="BU950">
        <v>1</v>
      </c>
      <c r="BV950">
        <v>0</v>
      </c>
      <c r="BW950" s="17">
        <v>0</v>
      </c>
      <c r="BX950">
        <v>0</v>
      </c>
      <c r="BY950">
        <v>0</v>
      </c>
      <c r="BZ950" s="17">
        <v>0</v>
      </c>
      <c r="CA950">
        <v>1</v>
      </c>
      <c r="CB950">
        <v>0</v>
      </c>
      <c r="CC950">
        <v>0</v>
      </c>
      <c r="CD950">
        <v>0</v>
      </c>
      <c r="CE950">
        <v>1</v>
      </c>
      <c r="CF950">
        <v>1</v>
      </c>
      <c r="CG950">
        <v>1</v>
      </c>
      <c r="CH950">
        <v>1</v>
      </c>
      <c r="CI950">
        <v>0</v>
      </c>
      <c r="CJ950">
        <v>0</v>
      </c>
      <c r="CK950">
        <v>1</v>
      </c>
      <c r="CL950" s="17">
        <v>0</v>
      </c>
      <c r="CM950">
        <v>0.19600000000000001</v>
      </c>
      <c r="CN950">
        <v>166</v>
      </c>
      <c r="CO950">
        <v>1</v>
      </c>
      <c r="CP950">
        <v>0</v>
      </c>
      <c r="CQ950">
        <v>34</v>
      </c>
      <c r="CR950" s="33" t="s">
        <v>85</v>
      </c>
    </row>
    <row r="951" spans="1:96" x14ac:dyDescent="0.25">
      <c r="A951">
        <v>950</v>
      </c>
      <c r="B951">
        <v>65</v>
      </c>
      <c r="C951" s="24" t="s">
        <v>3872</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225</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s="17">
        <v>1</v>
      </c>
      <c r="BT951">
        <v>0</v>
      </c>
      <c r="BU951">
        <v>1</v>
      </c>
      <c r="BV951">
        <v>0</v>
      </c>
      <c r="BW951" s="17">
        <v>0</v>
      </c>
      <c r="BX951">
        <v>0</v>
      </c>
      <c r="BY951">
        <v>0</v>
      </c>
      <c r="BZ951" s="17">
        <v>0</v>
      </c>
      <c r="CA951">
        <v>1</v>
      </c>
      <c r="CB951">
        <v>0</v>
      </c>
      <c r="CC951">
        <v>0</v>
      </c>
      <c r="CD951">
        <v>0</v>
      </c>
      <c r="CE951">
        <v>1</v>
      </c>
      <c r="CF951">
        <v>1</v>
      </c>
      <c r="CG951">
        <v>1</v>
      </c>
      <c r="CH951">
        <v>1</v>
      </c>
      <c r="CI951">
        <v>0</v>
      </c>
      <c r="CJ951">
        <v>0</v>
      </c>
      <c r="CK951">
        <v>1</v>
      </c>
      <c r="CL951" s="17">
        <v>0</v>
      </c>
      <c r="CM951">
        <v>0.19600000000000001</v>
      </c>
      <c r="CN951">
        <v>166</v>
      </c>
      <c r="CO951">
        <v>1</v>
      </c>
      <c r="CP951">
        <v>0</v>
      </c>
      <c r="CQ951">
        <v>34</v>
      </c>
      <c r="CR951" s="33" t="s">
        <v>85</v>
      </c>
    </row>
    <row r="952" spans="1:96" x14ac:dyDescent="0.25">
      <c r="A952">
        <v>951</v>
      </c>
      <c r="B952">
        <v>65</v>
      </c>
      <c r="C952" s="24" t="s">
        <v>3872</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225</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s="17">
        <v>1</v>
      </c>
      <c r="BT952">
        <v>0</v>
      </c>
      <c r="BU952">
        <v>1</v>
      </c>
      <c r="BV952">
        <v>0</v>
      </c>
      <c r="BW952" s="17">
        <v>0</v>
      </c>
      <c r="BX952">
        <v>0</v>
      </c>
      <c r="BY952">
        <v>0</v>
      </c>
      <c r="BZ952" s="17">
        <v>0</v>
      </c>
      <c r="CA952">
        <v>1</v>
      </c>
      <c r="CB952">
        <v>0</v>
      </c>
      <c r="CC952">
        <v>0</v>
      </c>
      <c r="CD952">
        <v>0</v>
      </c>
      <c r="CE952">
        <v>1</v>
      </c>
      <c r="CF952">
        <v>1</v>
      </c>
      <c r="CG952">
        <v>1</v>
      </c>
      <c r="CH952">
        <v>1</v>
      </c>
      <c r="CI952">
        <v>0</v>
      </c>
      <c r="CJ952">
        <v>0</v>
      </c>
      <c r="CK952">
        <v>1</v>
      </c>
      <c r="CL952" s="17">
        <v>0</v>
      </c>
      <c r="CM952">
        <v>0.19600000000000001</v>
      </c>
      <c r="CN952">
        <v>166</v>
      </c>
      <c r="CO952">
        <v>1</v>
      </c>
      <c r="CP952">
        <v>0</v>
      </c>
      <c r="CQ952">
        <v>34</v>
      </c>
      <c r="CR952" s="33" t="s">
        <v>85</v>
      </c>
    </row>
    <row r="953" spans="1:96" x14ac:dyDescent="0.25">
      <c r="A953">
        <v>952</v>
      </c>
      <c r="B953">
        <v>65</v>
      </c>
      <c r="C953" s="24" t="s">
        <v>3872</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225</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s="17">
        <v>1</v>
      </c>
      <c r="BT953">
        <v>1</v>
      </c>
      <c r="BU953">
        <v>0</v>
      </c>
      <c r="BV953">
        <v>0</v>
      </c>
      <c r="BW953" s="17">
        <v>0</v>
      </c>
      <c r="BX953">
        <v>0</v>
      </c>
      <c r="BY953">
        <v>0</v>
      </c>
      <c r="BZ953" s="17">
        <v>0</v>
      </c>
      <c r="CA953">
        <v>1</v>
      </c>
      <c r="CB953">
        <v>0</v>
      </c>
      <c r="CC953">
        <v>0</v>
      </c>
      <c r="CD953">
        <v>0</v>
      </c>
      <c r="CE953">
        <v>1</v>
      </c>
      <c r="CF953">
        <v>1</v>
      </c>
      <c r="CG953">
        <v>1</v>
      </c>
      <c r="CH953">
        <v>1</v>
      </c>
      <c r="CI953">
        <v>0</v>
      </c>
      <c r="CJ953">
        <v>0</v>
      </c>
      <c r="CK953">
        <v>1</v>
      </c>
      <c r="CL953" s="17">
        <v>0</v>
      </c>
      <c r="CM953">
        <v>0.19600000000000001</v>
      </c>
      <c r="CN953">
        <v>166</v>
      </c>
      <c r="CO953">
        <v>1</v>
      </c>
      <c r="CP953">
        <v>0</v>
      </c>
      <c r="CQ953">
        <v>34</v>
      </c>
      <c r="CR953" s="33" t="s">
        <v>85</v>
      </c>
    </row>
    <row r="954" spans="1:96" x14ac:dyDescent="0.25">
      <c r="A954">
        <v>953</v>
      </c>
      <c r="B954">
        <v>65</v>
      </c>
      <c r="C954" s="24" t="s">
        <v>3872</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225</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s="17">
        <v>1</v>
      </c>
      <c r="BT954">
        <v>1</v>
      </c>
      <c r="BU954">
        <v>0</v>
      </c>
      <c r="BV954">
        <v>0</v>
      </c>
      <c r="BW954" s="17">
        <v>0</v>
      </c>
      <c r="BX954">
        <v>0</v>
      </c>
      <c r="BY954">
        <v>0</v>
      </c>
      <c r="BZ954" s="17">
        <v>0</v>
      </c>
      <c r="CA954">
        <v>1</v>
      </c>
      <c r="CB954">
        <v>0</v>
      </c>
      <c r="CC954">
        <v>0</v>
      </c>
      <c r="CD954">
        <v>0</v>
      </c>
      <c r="CE954">
        <v>1</v>
      </c>
      <c r="CF954">
        <v>1</v>
      </c>
      <c r="CG954">
        <v>1</v>
      </c>
      <c r="CH954">
        <v>1</v>
      </c>
      <c r="CI954">
        <v>0</v>
      </c>
      <c r="CJ954">
        <v>0</v>
      </c>
      <c r="CK954">
        <v>1</v>
      </c>
      <c r="CL954" s="17">
        <v>0</v>
      </c>
      <c r="CM954">
        <v>0.19600000000000001</v>
      </c>
      <c r="CN954">
        <v>166</v>
      </c>
      <c r="CO954">
        <v>1</v>
      </c>
      <c r="CP954">
        <v>0</v>
      </c>
      <c r="CQ954">
        <v>34</v>
      </c>
      <c r="CR954" s="33" t="s">
        <v>85</v>
      </c>
    </row>
    <row r="955" spans="1:96" x14ac:dyDescent="0.25">
      <c r="A955">
        <v>954</v>
      </c>
      <c r="B955">
        <v>65</v>
      </c>
      <c r="C955" s="24" t="s">
        <v>3872</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225</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s="17">
        <v>1</v>
      </c>
      <c r="BT955">
        <v>1</v>
      </c>
      <c r="BU955">
        <v>0</v>
      </c>
      <c r="BV955">
        <v>0</v>
      </c>
      <c r="BW955" s="17">
        <v>0</v>
      </c>
      <c r="BX955">
        <v>0</v>
      </c>
      <c r="BY955">
        <v>0</v>
      </c>
      <c r="BZ955" s="17">
        <v>0</v>
      </c>
      <c r="CA955">
        <v>1</v>
      </c>
      <c r="CB955">
        <v>0</v>
      </c>
      <c r="CC955">
        <v>0</v>
      </c>
      <c r="CD955">
        <v>0</v>
      </c>
      <c r="CE955">
        <v>1</v>
      </c>
      <c r="CF955">
        <v>1</v>
      </c>
      <c r="CG955">
        <v>1</v>
      </c>
      <c r="CH955">
        <v>1</v>
      </c>
      <c r="CI955">
        <v>0</v>
      </c>
      <c r="CJ955">
        <v>0</v>
      </c>
      <c r="CK955">
        <v>1</v>
      </c>
      <c r="CL955" s="17">
        <v>0</v>
      </c>
      <c r="CM955">
        <v>0.19600000000000001</v>
      </c>
      <c r="CN955">
        <v>166</v>
      </c>
      <c r="CO955">
        <v>1</v>
      </c>
      <c r="CP955">
        <v>0</v>
      </c>
      <c r="CQ955">
        <v>34</v>
      </c>
      <c r="CR955" s="33" t="s">
        <v>85</v>
      </c>
    </row>
    <row r="956" spans="1:96" x14ac:dyDescent="0.25">
      <c r="A956">
        <v>955</v>
      </c>
      <c r="B956">
        <v>65</v>
      </c>
      <c r="C956" s="24" t="s">
        <v>3872</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225</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1</v>
      </c>
      <c r="BP956">
        <v>0</v>
      </c>
      <c r="BQ956">
        <v>0</v>
      </c>
      <c r="BR956">
        <v>0</v>
      </c>
      <c r="BS956" s="17">
        <v>0</v>
      </c>
      <c r="BT956">
        <v>0</v>
      </c>
      <c r="BU956">
        <v>0</v>
      </c>
      <c r="BV956">
        <v>1</v>
      </c>
      <c r="BW956" s="17">
        <v>0</v>
      </c>
      <c r="BX956">
        <v>0</v>
      </c>
      <c r="BY956">
        <v>0</v>
      </c>
      <c r="BZ956" s="17">
        <v>0</v>
      </c>
      <c r="CA956">
        <v>1</v>
      </c>
      <c r="CB956">
        <v>0</v>
      </c>
      <c r="CC956">
        <v>0</v>
      </c>
      <c r="CD956">
        <v>0</v>
      </c>
      <c r="CE956">
        <v>1</v>
      </c>
      <c r="CF956">
        <v>1</v>
      </c>
      <c r="CG956">
        <v>1</v>
      </c>
      <c r="CH956">
        <v>1</v>
      </c>
      <c r="CI956">
        <v>0</v>
      </c>
      <c r="CJ956">
        <v>0</v>
      </c>
      <c r="CK956">
        <v>1</v>
      </c>
      <c r="CL956" s="17">
        <v>0</v>
      </c>
      <c r="CM956">
        <v>0.19600000000000001</v>
      </c>
      <c r="CN956">
        <v>166</v>
      </c>
      <c r="CO956">
        <v>1</v>
      </c>
      <c r="CP956">
        <v>0</v>
      </c>
      <c r="CQ956">
        <v>34</v>
      </c>
      <c r="CR956" s="33" t="s">
        <v>85</v>
      </c>
    </row>
    <row r="957" spans="1:96" x14ac:dyDescent="0.25">
      <c r="A957">
        <v>956</v>
      </c>
      <c r="B957">
        <v>65</v>
      </c>
      <c r="C957" s="24" t="s">
        <v>3872</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225</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1</v>
      </c>
      <c r="BP957">
        <v>0</v>
      </c>
      <c r="BQ957">
        <v>0</v>
      </c>
      <c r="BR957">
        <v>0</v>
      </c>
      <c r="BS957" s="17">
        <v>0</v>
      </c>
      <c r="BT957">
        <v>0</v>
      </c>
      <c r="BU957">
        <v>0</v>
      </c>
      <c r="BV957">
        <v>1</v>
      </c>
      <c r="BW957" s="17">
        <v>0</v>
      </c>
      <c r="BX957">
        <v>0</v>
      </c>
      <c r="BY957">
        <v>0</v>
      </c>
      <c r="BZ957" s="17">
        <v>0</v>
      </c>
      <c r="CA957">
        <v>1</v>
      </c>
      <c r="CB957">
        <v>0</v>
      </c>
      <c r="CC957">
        <v>0</v>
      </c>
      <c r="CD957">
        <v>0</v>
      </c>
      <c r="CE957">
        <v>1</v>
      </c>
      <c r="CF957">
        <v>1</v>
      </c>
      <c r="CG957">
        <v>1</v>
      </c>
      <c r="CH957">
        <v>1</v>
      </c>
      <c r="CI957">
        <v>0</v>
      </c>
      <c r="CJ957">
        <v>0</v>
      </c>
      <c r="CK957">
        <v>1</v>
      </c>
      <c r="CL957" s="17">
        <v>0</v>
      </c>
      <c r="CM957">
        <v>0.19600000000000001</v>
      </c>
      <c r="CN957">
        <v>166</v>
      </c>
      <c r="CO957">
        <v>1</v>
      </c>
      <c r="CP957">
        <v>0</v>
      </c>
      <c r="CQ957">
        <v>34</v>
      </c>
      <c r="CR957" s="33" t="s">
        <v>85</v>
      </c>
    </row>
    <row r="958" spans="1:96" x14ac:dyDescent="0.25">
      <c r="A958">
        <v>957</v>
      </c>
      <c r="B958">
        <v>65</v>
      </c>
      <c r="C958" s="24" t="s">
        <v>3872</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225</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1</v>
      </c>
      <c r="BP958">
        <v>0</v>
      </c>
      <c r="BQ958">
        <v>0</v>
      </c>
      <c r="BR958">
        <v>0</v>
      </c>
      <c r="BS958" s="17">
        <v>0</v>
      </c>
      <c r="BT958">
        <v>0</v>
      </c>
      <c r="BU958">
        <v>0</v>
      </c>
      <c r="BV958">
        <v>1</v>
      </c>
      <c r="BW958" s="17">
        <v>0</v>
      </c>
      <c r="BX958">
        <v>0</v>
      </c>
      <c r="BY958">
        <v>0</v>
      </c>
      <c r="BZ958" s="17">
        <v>0</v>
      </c>
      <c r="CA958">
        <v>1</v>
      </c>
      <c r="CB958">
        <v>0</v>
      </c>
      <c r="CC958">
        <v>0</v>
      </c>
      <c r="CD958">
        <v>0</v>
      </c>
      <c r="CE958">
        <v>1</v>
      </c>
      <c r="CF958">
        <v>1</v>
      </c>
      <c r="CG958">
        <v>1</v>
      </c>
      <c r="CH958">
        <v>1</v>
      </c>
      <c r="CI958">
        <v>0</v>
      </c>
      <c r="CJ958">
        <v>0</v>
      </c>
      <c r="CK958">
        <v>1</v>
      </c>
      <c r="CL958" s="17">
        <v>0</v>
      </c>
      <c r="CM958">
        <v>0.19600000000000001</v>
      </c>
      <c r="CN958">
        <v>166</v>
      </c>
      <c r="CO958">
        <v>1</v>
      </c>
      <c r="CP958">
        <v>0</v>
      </c>
      <c r="CQ958">
        <v>34</v>
      </c>
      <c r="CR958" s="33" t="s">
        <v>85</v>
      </c>
    </row>
    <row r="959" spans="1:96" x14ac:dyDescent="0.25">
      <c r="A959">
        <v>958</v>
      </c>
      <c r="B959">
        <v>65</v>
      </c>
      <c r="C959" s="24" t="s">
        <v>3872</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225</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1</v>
      </c>
      <c r="BP959">
        <v>0</v>
      </c>
      <c r="BQ959">
        <v>0</v>
      </c>
      <c r="BR959">
        <v>0</v>
      </c>
      <c r="BS959" s="17">
        <v>0</v>
      </c>
      <c r="BT959">
        <v>1</v>
      </c>
      <c r="BU959">
        <v>0</v>
      </c>
      <c r="BV959">
        <v>0</v>
      </c>
      <c r="BW959" s="17">
        <v>0</v>
      </c>
      <c r="BX959">
        <v>0</v>
      </c>
      <c r="BY959">
        <v>0</v>
      </c>
      <c r="BZ959" s="17">
        <v>0</v>
      </c>
      <c r="CA959">
        <v>1</v>
      </c>
      <c r="CB959">
        <v>0</v>
      </c>
      <c r="CC959">
        <v>0</v>
      </c>
      <c r="CD959">
        <v>0</v>
      </c>
      <c r="CE959">
        <v>1</v>
      </c>
      <c r="CF959">
        <v>1</v>
      </c>
      <c r="CG959">
        <v>1</v>
      </c>
      <c r="CH959">
        <v>1</v>
      </c>
      <c r="CI959">
        <v>0</v>
      </c>
      <c r="CJ959">
        <v>0</v>
      </c>
      <c r="CK959">
        <v>1</v>
      </c>
      <c r="CL959" s="17">
        <v>0</v>
      </c>
      <c r="CM959">
        <v>0.19600000000000001</v>
      </c>
      <c r="CN959">
        <v>166</v>
      </c>
      <c r="CO959">
        <v>1</v>
      </c>
      <c r="CP959">
        <v>0</v>
      </c>
      <c r="CQ959">
        <v>34</v>
      </c>
      <c r="CR959" s="33" t="s">
        <v>85</v>
      </c>
    </row>
    <row r="960" spans="1:96" x14ac:dyDescent="0.25">
      <c r="A960">
        <v>959</v>
      </c>
      <c r="B960">
        <v>65</v>
      </c>
      <c r="C960" s="24" t="s">
        <v>3872</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225</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1</v>
      </c>
      <c r="BP960">
        <v>0</v>
      </c>
      <c r="BQ960">
        <v>0</v>
      </c>
      <c r="BR960">
        <v>0</v>
      </c>
      <c r="BS960" s="17">
        <v>0</v>
      </c>
      <c r="BT960">
        <v>1</v>
      </c>
      <c r="BU960">
        <v>0</v>
      </c>
      <c r="BV960">
        <v>0</v>
      </c>
      <c r="BW960" s="17">
        <v>0</v>
      </c>
      <c r="BX960">
        <v>0</v>
      </c>
      <c r="BY960">
        <v>0</v>
      </c>
      <c r="BZ960" s="17">
        <v>0</v>
      </c>
      <c r="CA960">
        <v>1</v>
      </c>
      <c r="CB960">
        <v>0</v>
      </c>
      <c r="CC960">
        <v>0</v>
      </c>
      <c r="CD960">
        <v>0</v>
      </c>
      <c r="CE960">
        <v>1</v>
      </c>
      <c r="CF960">
        <v>1</v>
      </c>
      <c r="CG960">
        <v>1</v>
      </c>
      <c r="CH960">
        <v>1</v>
      </c>
      <c r="CI960">
        <v>0</v>
      </c>
      <c r="CJ960">
        <v>0</v>
      </c>
      <c r="CK960">
        <v>1</v>
      </c>
      <c r="CL960" s="17">
        <v>0</v>
      </c>
      <c r="CM960">
        <v>0.19600000000000001</v>
      </c>
      <c r="CN960">
        <v>166</v>
      </c>
      <c r="CO960">
        <v>1</v>
      </c>
      <c r="CP960">
        <v>0</v>
      </c>
      <c r="CQ960">
        <v>34</v>
      </c>
      <c r="CR960" s="33" t="s">
        <v>85</v>
      </c>
    </row>
    <row r="961" spans="1:96" x14ac:dyDescent="0.25">
      <c r="A961">
        <v>960</v>
      </c>
      <c r="B961">
        <v>65</v>
      </c>
      <c r="C961" s="24" t="s">
        <v>3872</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225</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1</v>
      </c>
      <c r="BP961">
        <v>0</v>
      </c>
      <c r="BQ961">
        <v>0</v>
      </c>
      <c r="BR961">
        <v>0</v>
      </c>
      <c r="BS961" s="17">
        <v>0</v>
      </c>
      <c r="BT961">
        <v>1</v>
      </c>
      <c r="BU961">
        <v>0</v>
      </c>
      <c r="BV961">
        <v>0</v>
      </c>
      <c r="BW961" s="17">
        <v>0</v>
      </c>
      <c r="BX961">
        <v>0</v>
      </c>
      <c r="BY961">
        <v>0</v>
      </c>
      <c r="BZ961" s="17">
        <v>0</v>
      </c>
      <c r="CA961">
        <v>1</v>
      </c>
      <c r="CB961">
        <v>0</v>
      </c>
      <c r="CC961">
        <v>0</v>
      </c>
      <c r="CD961">
        <v>0</v>
      </c>
      <c r="CE961">
        <v>1</v>
      </c>
      <c r="CF961">
        <v>1</v>
      </c>
      <c r="CG961">
        <v>1</v>
      </c>
      <c r="CH961">
        <v>1</v>
      </c>
      <c r="CI961">
        <v>0</v>
      </c>
      <c r="CJ961">
        <v>0</v>
      </c>
      <c r="CK961">
        <v>1</v>
      </c>
      <c r="CL961" s="17">
        <v>0</v>
      </c>
      <c r="CM961">
        <v>0.19600000000000001</v>
      </c>
      <c r="CN961">
        <v>166</v>
      </c>
      <c r="CO961">
        <v>1</v>
      </c>
      <c r="CP961">
        <v>0</v>
      </c>
      <c r="CQ961">
        <v>34</v>
      </c>
      <c r="CR961" s="33" t="s">
        <v>85</v>
      </c>
    </row>
    <row r="962" spans="1:96" x14ac:dyDescent="0.25">
      <c r="A962">
        <v>961</v>
      </c>
      <c r="B962">
        <v>66</v>
      </c>
      <c r="C962" s="24" t="s">
        <v>3880</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s="17">
        <v>0</v>
      </c>
      <c r="BT962">
        <v>0</v>
      </c>
      <c r="BU962">
        <v>0</v>
      </c>
      <c r="BV962">
        <v>0</v>
      </c>
      <c r="BW962" s="17">
        <v>0</v>
      </c>
      <c r="BX962">
        <v>0</v>
      </c>
      <c r="BY962">
        <v>0</v>
      </c>
      <c r="BZ962" s="17">
        <v>0</v>
      </c>
      <c r="CA962">
        <v>0</v>
      </c>
      <c r="CB962">
        <v>0</v>
      </c>
      <c r="CC962">
        <v>0</v>
      </c>
      <c r="CD962">
        <v>0</v>
      </c>
      <c r="CE962">
        <v>0</v>
      </c>
      <c r="CF962">
        <v>0</v>
      </c>
      <c r="CG962">
        <v>0</v>
      </c>
      <c r="CH962">
        <v>0</v>
      </c>
      <c r="CI962">
        <v>1</v>
      </c>
      <c r="CJ962">
        <v>1</v>
      </c>
      <c r="CK962">
        <v>0</v>
      </c>
      <c r="CL962" s="17">
        <v>0</v>
      </c>
      <c r="CM962">
        <v>0.29799999999999999</v>
      </c>
      <c r="CN962">
        <v>6</v>
      </c>
      <c r="CO962">
        <v>1</v>
      </c>
      <c r="CP962">
        <v>0</v>
      </c>
      <c r="CQ962">
        <v>19</v>
      </c>
      <c r="CR962" s="33" t="s">
        <v>85</v>
      </c>
    </row>
    <row r="963" spans="1:96" x14ac:dyDescent="0.25">
      <c r="A963">
        <v>962</v>
      </c>
      <c r="B963">
        <v>66</v>
      </c>
      <c r="C963" s="24" t="s">
        <v>3880</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s="17">
        <v>0</v>
      </c>
      <c r="BT963">
        <v>0</v>
      </c>
      <c r="BU963">
        <v>0</v>
      </c>
      <c r="BV963">
        <v>0</v>
      </c>
      <c r="BW963" s="17">
        <v>0</v>
      </c>
      <c r="BX963">
        <v>0</v>
      </c>
      <c r="BY963">
        <v>0</v>
      </c>
      <c r="BZ963" s="17">
        <v>0</v>
      </c>
      <c r="CA963">
        <v>0</v>
      </c>
      <c r="CB963">
        <v>0</v>
      </c>
      <c r="CC963">
        <v>0</v>
      </c>
      <c r="CD963">
        <v>0</v>
      </c>
      <c r="CE963">
        <v>0</v>
      </c>
      <c r="CF963">
        <v>0</v>
      </c>
      <c r="CG963">
        <v>0</v>
      </c>
      <c r="CH963">
        <v>0</v>
      </c>
      <c r="CI963">
        <v>1</v>
      </c>
      <c r="CJ963">
        <v>1</v>
      </c>
      <c r="CK963">
        <v>0</v>
      </c>
      <c r="CL963" s="17">
        <v>0</v>
      </c>
      <c r="CM963">
        <v>0.29799999999999999</v>
      </c>
      <c r="CN963">
        <v>6</v>
      </c>
      <c r="CO963">
        <v>1</v>
      </c>
      <c r="CP963">
        <v>0</v>
      </c>
      <c r="CQ963">
        <v>19</v>
      </c>
      <c r="CR963" s="33" t="s">
        <v>85</v>
      </c>
    </row>
    <row r="964" spans="1:96" x14ac:dyDescent="0.25">
      <c r="A964">
        <v>963</v>
      </c>
      <c r="B964">
        <v>66</v>
      </c>
      <c r="C964" s="24" t="s">
        <v>3880</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s="17">
        <v>0</v>
      </c>
      <c r="BT964">
        <v>0</v>
      </c>
      <c r="BU964">
        <v>0</v>
      </c>
      <c r="BV964">
        <v>0</v>
      </c>
      <c r="BW964" s="17">
        <v>0</v>
      </c>
      <c r="BX964">
        <v>0</v>
      </c>
      <c r="BY964">
        <v>0</v>
      </c>
      <c r="BZ964" s="17">
        <v>0</v>
      </c>
      <c r="CA964">
        <v>0</v>
      </c>
      <c r="CB964">
        <v>0</v>
      </c>
      <c r="CC964">
        <v>0</v>
      </c>
      <c r="CD964">
        <v>0</v>
      </c>
      <c r="CE964">
        <v>0</v>
      </c>
      <c r="CF964">
        <v>0</v>
      </c>
      <c r="CG964">
        <v>0</v>
      </c>
      <c r="CH964">
        <v>0</v>
      </c>
      <c r="CI964">
        <v>1</v>
      </c>
      <c r="CJ964">
        <v>1</v>
      </c>
      <c r="CK964">
        <v>0</v>
      </c>
      <c r="CL964" s="17">
        <v>0</v>
      </c>
      <c r="CM964">
        <v>0.29799999999999999</v>
      </c>
      <c r="CN964">
        <v>6</v>
      </c>
      <c r="CO964">
        <v>1</v>
      </c>
      <c r="CP964">
        <v>0</v>
      </c>
      <c r="CQ964">
        <v>19</v>
      </c>
      <c r="CR964" s="33" t="s">
        <v>85</v>
      </c>
    </row>
    <row r="965" spans="1:96" x14ac:dyDescent="0.25">
      <c r="A965">
        <v>964</v>
      </c>
      <c r="B965">
        <v>66</v>
      </c>
      <c r="C965" s="24" t="s">
        <v>3880</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s="17">
        <v>0</v>
      </c>
      <c r="BT965">
        <v>0</v>
      </c>
      <c r="BU965">
        <v>0</v>
      </c>
      <c r="BV965">
        <v>0</v>
      </c>
      <c r="BW965" s="17">
        <v>0</v>
      </c>
      <c r="BX965">
        <v>0</v>
      </c>
      <c r="BY965">
        <v>0</v>
      </c>
      <c r="BZ965" s="17">
        <v>0</v>
      </c>
      <c r="CA965">
        <v>0</v>
      </c>
      <c r="CB965">
        <v>0</v>
      </c>
      <c r="CC965">
        <v>0</v>
      </c>
      <c r="CD965">
        <v>0</v>
      </c>
      <c r="CE965">
        <v>0</v>
      </c>
      <c r="CF965">
        <v>0</v>
      </c>
      <c r="CG965">
        <v>0</v>
      </c>
      <c r="CH965">
        <v>0</v>
      </c>
      <c r="CI965">
        <v>1</v>
      </c>
      <c r="CJ965">
        <v>1</v>
      </c>
      <c r="CK965">
        <v>0</v>
      </c>
      <c r="CL965" s="17">
        <v>0</v>
      </c>
      <c r="CM965">
        <v>0.29799999999999999</v>
      </c>
      <c r="CN965">
        <v>6</v>
      </c>
      <c r="CO965">
        <v>1</v>
      </c>
      <c r="CP965">
        <v>0</v>
      </c>
      <c r="CQ965">
        <v>19</v>
      </c>
      <c r="CR965" s="33" t="s">
        <v>85</v>
      </c>
    </row>
    <row r="966" spans="1:96" x14ac:dyDescent="0.25">
      <c r="A966">
        <v>965</v>
      </c>
      <c r="B966">
        <v>66</v>
      </c>
      <c r="C966" s="24" t="s">
        <v>3880</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s="17">
        <v>0</v>
      </c>
      <c r="BT966">
        <v>0</v>
      </c>
      <c r="BU966">
        <v>0</v>
      </c>
      <c r="BV966">
        <v>0</v>
      </c>
      <c r="BW966" s="17">
        <v>0</v>
      </c>
      <c r="BX966">
        <v>0</v>
      </c>
      <c r="BY966">
        <v>0</v>
      </c>
      <c r="BZ966" s="17">
        <v>0</v>
      </c>
      <c r="CA966">
        <v>0</v>
      </c>
      <c r="CB966">
        <v>0</v>
      </c>
      <c r="CC966">
        <v>0</v>
      </c>
      <c r="CD966">
        <v>0</v>
      </c>
      <c r="CE966">
        <v>0</v>
      </c>
      <c r="CF966">
        <v>0</v>
      </c>
      <c r="CG966">
        <v>0</v>
      </c>
      <c r="CH966">
        <v>0</v>
      </c>
      <c r="CI966">
        <v>1</v>
      </c>
      <c r="CJ966">
        <v>1</v>
      </c>
      <c r="CK966">
        <v>0</v>
      </c>
      <c r="CL966" s="17">
        <v>0</v>
      </c>
      <c r="CM966">
        <v>0.29799999999999999</v>
      </c>
      <c r="CN966">
        <v>6</v>
      </c>
      <c r="CO966">
        <v>1</v>
      </c>
      <c r="CP966">
        <v>0</v>
      </c>
      <c r="CQ966">
        <v>19</v>
      </c>
      <c r="CR966" s="33" t="s">
        <v>85</v>
      </c>
    </row>
    <row r="967" spans="1:96" x14ac:dyDescent="0.25">
      <c r="A967">
        <v>966</v>
      </c>
      <c r="B967">
        <v>66</v>
      </c>
      <c r="C967" s="24" t="s">
        <v>3880</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s="17">
        <v>0</v>
      </c>
      <c r="BT967">
        <v>0</v>
      </c>
      <c r="BU967">
        <v>0</v>
      </c>
      <c r="BV967">
        <v>0</v>
      </c>
      <c r="BW967" s="17">
        <v>0</v>
      </c>
      <c r="BX967">
        <v>0</v>
      </c>
      <c r="BY967">
        <v>0</v>
      </c>
      <c r="BZ967" s="17">
        <v>0</v>
      </c>
      <c r="CA967">
        <v>0</v>
      </c>
      <c r="CB967">
        <v>0</v>
      </c>
      <c r="CC967">
        <v>0</v>
      </c>
      <c r="CD967">
        <v>0</v>
      </c>
      <c r="CE967">
        <v>0</v>
      </c>
      <c r="CF967">
        <v>0</v>
      </c>
      <c r="CG967">
        <v>0</v>
      </c>
      <c r="CH967">
        <v>0</v>
      </c>
      <c r="CI967">
        <v>1</v>
      </c>
      <c r="CJ967">
        <v>1</v>
      </c>
      <c r="CK967">
        <v>0</v>
      </c>
      <c r="CL967" s="17">
        <v>0</v>
      </c>
      <c r="CM967">
        <v>0.29799999999999999</v>
      </c>
      <c r="CN967">
        <v>6</v>
      </c>
      <c r="CO967">
        <v>1</v>
      </c>
      <c r="CP967">
        <v>0</v>
      </c>
      <c r="CQ967">
        <v>19</v>
      </c>
      <c r="CR967" s="33" t="s">
        <v>85</v>
      </c>
    </row>
    <row r="968" spans="1:96" x14ac:dyDescent="0.25">
      <c r="A968">
        <v>967</v>
      </c>
      <c r="B968">
        <v>66</v>
      </c>
      <c r="C968" s="24" t="s">
        <v>3880</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s="17">
        <v>0</v>
      </c>
      <c r="BT968">
        <v>0</v>
      </c>
      <c r="BU968">
        <v>0</v>
      </c>
      <c r="BV968">
        <v>0</v>
      </c>
      <c r="BW968" s="17">
        <v>0</v>
      </c>
      <c r="BX968">
        <v>0</v>
      </c>
      <c r="BY968">
        <v>0</v>
      </c>
      <c r="BZ968" s="17">
        <v>0</v>
      </c>
      <c r="CA968">
        <v>0</v>
      </c>
      <c r="CB968">
        <v>0</v>
      </c>
      <c r="CC968">
        <v>0</v>
      </c>
      <c r="CD968">
        <v>0</v>
      </c>
      <c r="CE968">
        <v>0</v>
      </c>
      <c r="CF968">
        <v>0</v>
      </c>
      <c r="CG968">
        <v>0</v>
      </c>
      <c r="CH968">
        <v>0</v>
      </c>
      <c r="CI968">
        <v>1</v>
      </c>
      <c r="CJ968">
        <v>1</v>
      </c>
      <c r="CK968">
        <v>0</v>
      </c>
      <c r="CL968" s="17">
        <v>0</v>
      </c>
      <c r="CM968">
        <v>0.29799999999999999</v>
      </c>
      <c r="CN968">
        <v>6</v>
      </c>
      <c r="CO968">
        <v>1</v>
      </c>
      <c r="CP968">
        <v>0</v>
      </c>
      <c r="CQ968">
        <v>19</v>
      </c>
      <c r="CR968" s="33" t="s">
        <v>85</v>
      </c>
    </row>
    <row r="969" spans="1:96" x14ac:dyDescent="0.25">
      <c r="A969">
        <v>968</v>
      </c>
      <c r="B969">
        <v>66</v>
      </c>
      <c r="C969" s="24" t="s">
        <v>3880</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s="17">
        <v>0</v>
      </c>
      <c r="BT969">
        <v>0</v>
      </c>
      <c r="BU969">
        <v>0</v>
      </c>
      <c r="BV969">
        <v>0</v>
      </c>
      <c r="BW969" s="17">
        <v>0</v>
      </c>
      <c r="BX969">
        <v>0</v>
      </c>
      <c r="BY969">
        <v>0</v>
      </c>
      <c r="BZ969" s="17">
        <v>0</v>
      </c>
      <c r="CA969">
        <v>0</v>
      </c>
      <c r="CB969">
        <v>0</v>
      </c>
      <c r="CC969">
        <v>0</v>
      </c>
      <c r="CD969">
        <v>0</v>
      </c>
      <c r="CE969">
        <v>0</v>
      </c>
      <c r="CF969">
        <v>0</v>
      </c>
      <c r="CG969">
        <v>0</v>
      </c>
      <c r="CH969">
        <v>0</v>
      </c>
      <c r="CI969">
        <v>1</v>
      </c>
      <c r="CJ969">
        <v>1</v>
      </c>
      <c r="CK969">
        <v>0</v>
      </c>
      <c r="CL969" s="17">
        <v>0</v>
      </c>
      <c r="CM969">
        <v>0.29799999999999999</v>
      </c>
      <c r="CN969">
        <v>6</v>
      </c>
      <c r="CO969">
        <v>1</v>
      </c>
      <c r="CP969">
        <v>0</v>
      </c>
      <c r="CQ969">
        <v>19</v>
      </c>
      <c r="CR969" s="33" t="s">
        <v>85</v>
      </c>
    </row>
    <row r="970" spans="1:96" x14ac:dyDescent="0.25">
      <c r="A970">
        <v>969</v>
      </c>
      <c r="B970">
        <v>67</v>
      </c>
      <c r="C970" s="24" t="s">
        <v>3894</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442</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1</v>
      </c>
      <c r="BQ970">
        <v>0</v>
      </c>
      <c r="BR970">
        <v>0</v>
      </c>
      <c r="BS970" s="17">
        <v>0</v>
      </c>
      <c r="BT970">
        <v>0</v>
      </c>
      <c r="BU970">
        <v>0</v>
      </c>
      <c r="BV970">
        <v>1</v>
      </c>
      <c r="BW970" s="17">
        <v>0</v>
      </c>
      <c r="BX970">
        <v>0</v>
      </c>
      <c r="BY970">
        <v>0</v>
      </c>
      <c r="BZ970" s="17">
        <v>0</v>
      </c>
      <c r="CA970">
        <v>1</v>
      </c>
      <c r="CB970">
        <v>1</v>
      </c>
      <c r="CC970">
        <v>0</v>
      </c>
      <c r="CD970">
        <v>0</v>
      </c>
      <c r="CE970">
        <v>0</v>
      </c>
      <c r="CF970">
        <v>1</v>
      </c>
      <c r="CG970">
        <v>1</v>
      </c>
      <c r="CH970">
        <v>0</v>
      </c>
      <c r="CI970">
        <v>0</v>
      </c>
      <c r="CJ970">
        <v>1</v>
      </c>
      <c r="CK970">
        <v>1</v>
      </c>
      <c r="CL970" s="17">
        <v>0</v>
      </c>
      <c r="CM970">
        <v>0.19600000000000001</v>
      </c>
      <c r="CN970">
        <v>118</v>
      </c>
      <c r="CO970">
        <v>1</v>
      </c>
      <c r="CP970">
        <v>0</v>
      </c>
      <c r="CQ970">
        <v>36</v>
      </c>
      <c r="CR970" s="33" t="s">
        <v>85</v>
      </c>
    </row>
    <row r="971" spans="1:96" x14ac:dyDescent="0.25">
      <c r="A971">
        <v>970</v>
      </c>
      <c r="B971">
        <v>67</v>
      </c>
      <c r="C971" s="24" t="s">
        <v>3894</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442</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s="17">
        <v>0</v>
      </c>
      <c r="BT971">
        <v>0</v>
      </c>
      <c r="BU971">
        <v>0</v>
      </c>
      <c r="BV971">
        <v>1</v>
      </c>
      <c r="BW971" s="17">
        <v>0</v>
      </c>
      <c r="BX971">
        <v>0</v>
      </c>
      <c r="BY971">
        <v>0</v>
      </c>
      <c r="BZ971" s="17">
        <v>0</v>
      </c>
      <c r="CA971">
        <v>1</v>
      </c>
      <c r="CB971">
        <v>1</v>
      </c>
      <c r="CC971">
        <v>0</v>
      </c>
      <c r="CD971">
        <v>0</v>
      </c>
      <c r="CE971">
        <v>0</v>
      </c>
      <c r="CF971">
        <v>1</v>
      </c>
      <c r="CG971">
        <v>1</v>
      </c>
      <c r="CH971">
        <v>0</v>
      </c>
      <c r="CI971">
        <v>0</v>
      </c>
      <c r="CJ971">
        <v>1</v>
      </c>
      <c r="CK971">
        <v>1</v>
      </c>
      <c r="CL971" s="17">
        <v>0</v>
      </c>
      <c r="CM971">
        <v>0.19600000000000001</v>
      </c>
      <c r="CN971">
        <v>118</v>
      </c>
      <c r="CO971">
        <v>1</v>
      </c>
      <c r="CP971">
        <v>0</v>
      </c>
      <c r="CQ971">
        <v>36</v>
      </c>
      <c r="CR971" s="33" t="s">
        <v>85</v>
      </c>
    </row>
    <row r="972" spans="1:96" x14ac:dyDescent="0.25">
      <c r="A972">
        <v>971</v>
      </c>
      <c r="B972">
        <v>67</v>
      </c>
      <c r="C972" s="24" t="s">
        <v>3894</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442</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1</v>
      </c>
      <c r="BQ972">
        <v>0</v>
      </c>
      <c r="BR972">
        <v>0</v>
      </c>
      <c r="BS972" s="17">
        <v>0</v>
      </c>
      <c r="BT972">
        <v>0</v>
      </c>
      <c r="BU972">
        <v>0</v>
      </c>
      <c r="BV972">
        <v>1</v>
      </c>
      <c r="BW972" s="17">
        <v>0</v>
      </c>
      <c r="BX972">
        <v>0</v>
      </c>
      <c r="BY972">
        <v>0</v>
      </c>
      <c r="BZ972" s="17">
        <v>0</v>
      </c>
      <c r="CA972">
        <v>1</v>
      </c>
      <c r="CB972">
        <v>1</v>
      </c>
      <c r="CC972">
        <v>0</v>
      </c>
      <c r="CD972">
        <v>0</v>
      </c>
      <c r="CE972">
        <v>0</v>
      </c>
      <c r="CF972">
        <v>1</v>
      </c>
      <c r="CG972">
        <v>1</v>
      </c>
      <c r="CH972">
        <v>0</v>
      </c>
      <c r="CI972">
        <v>0</v>
      </c>
      <c r="CJ972">
        <v>1</v>
      </c>
      <c r="CK972">
        <v>1</v>
      </c>
      <c r="CL972" s="17">
        <v>0</v>
      </c>
      <c r="CM972">
        <v>0.19600000000000001</v>
      </c>
      <c r="CN972">
        <v>118</v>
      </c>
      <c r="CO972">
        <v>1</v>
      </c>
      <c r="CP972">
        <v>0</v>
      </c>
      <c r="CQ972">
        <v>36</v>
      </c>
      <c r="CR972" s="33" t="s">
        <v>85</v>
      </c>
    </row>
    <row r="973" spans="1:96" x14ac:dyDescent="0.25">
      <c r="A973">
        <v>972</v>
      </c>
      <c r="B973">
        <v>67</v>
      </c>
      <c r="C973" s="24" t="s">
        <v>3894</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442</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s="17">
        <v>1</v>
      </c>
      <c r="BT973">
        <v>0</v>
      </c>
      <c r="BU973">
        <v>1</v>
      </c>
      <c r="BV973">
        <v>0</v>
      </c>
      <c r="BW973" s="17">
        <v>0</v>
      </c>
      <c r="BX973">
        <v>0</v>
      </c>
      <c r="BY973">
        <v>0</v>
      </c>
      <c r="BZ973" s="17">
        <v>0</v>
      </c>
      <c r="CA973">
        <v>1</v>
      </c>
      <c r="CB973">
        <v>1</v>
      </c>
      <c r="CC973">
        <v>0</v>
      </c>
      <c r="CD973">
        <v>0</v>
      </c>
      <c r="CE973">
        <v>0</v>
      </c>
      <c r="CF973">
        <v>1</v>
      </c>
      <c r="CG973">
        <v>1</v>
      </c>
      <c r="CH973">
        <v>0</v>
      </c>
      <c r="CI973">
        <v>0</v>
      </c>
      <c r="CJ973">
        <v>1</v>
      </c>
      <c r="CK973">
        <v>1</v>
      </c>
      <c r="CL973" s="17">
        <v>0</v>
      </c>
      <c r="CM973">
        <v>0.19600000000000001</v>
      </c>
      <c r="CN973">
        <v>118</v>
      </c>
      <c r="CO973">
        <v>1</v>
      </c>
      <c r="CP973">
        <v>0</v>
      </c>
      <c r="CQ973">
        <v>36</v>
      </c>
      <c r="CR973" s="33" t="s">
        <v>85</v>
      </c>
    </row>
    <row r="974" spans="1:96" x14ac:dyDescent="0.25">
      <c r="A974">
        <v>973</v>
      </c>
      <c r="B974">
        <v>67</v>
      </c>
      <c r="C974" s="24" t="s">
        <v>3894</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442</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s="17">
        <v>1</v>
      </c>
      <c r="BT974">
        <v>0</v>
      </c>
      <c r="BU974">
        <v>1</v>
      </c>
      <c r="BV974">
        <v>0</v>
      </c>
      <c r="BW974" s="17">
        <v>0</v>
      </c>
      <c r="BX974">
        <v>0</v>
      </c>
      <c r="BY974">
        <v>0</v>
      </c>
      <c r="BZ974" s="17">
        <v>0</v>
      </c>
      <c r="CA974">
        <v>1</v>
      </c>
      <c r="CB974">
        <v>1</v>
      </c>
      <c r="CC974">
        <v>0</v>
      </c>
      <c r="CD974">
        <v>0</v>
      </c>
      <c r="CE974">
        <v>0</v>
      </c>
      <c r="CF974">
        <v>1</v>
      </c>
      <c r="CG974">
        <v>1</v>
      </c>
      <c r="CH974">
        <v>0</v>
      </c>
      <c r="CI974">
        <v>0</v>
      </c>
      <c r="CJ974">
        <v>1</v>
      </c>
      <c r="CK974">
        <v>1</v>
      </c>
      <c r="CL974" s="17">
        <v>0</v>
      </c>
      <c r="CM974">
        <v>0.19600000000000001</v>
      </c>
      <c r="CN974">
        <v>118</v>
      </c>
      <c r="CO974">
        <v>1</v>
      </c>
      <c r="CP974">
        <v>0</v>
      </c>
      <c r="CQ974">
        <v>36</v>
      </c>
      <c r="CR974" s="33" t="s">
        <v>85</v>
      </c>
    </row>
    <row r="975" spans="1:96" x14ac:dyDescent="0.25">
      <c r="A975">
        <v>974</v>
      </c>
      <c r="B975">
        <v>67</v>
      </c>
      <c r="C975" s="24" t="s">
        <v>3894</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442</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s="17">
        <v>1</v>
      </c>
      <c r="BT975">
        <v>0</v>
      </c>
      <c r="BU975">
        <v>1</v>
      </c>
      <c r="BV975">
        <v>0</v>
      </c>
      <c r="BW975" s="17">
        <v>0</v>
      </c>
      <c r="BX975">
        <v>0</v>
      </c>
      <c r="BY975">
        <v>0</v>
      </c>
      <c r="BZ975" s="17">
        <v>0</v>
      </c>
      <c r="CA975">
        <v>1</v>
      </c>
      <c r="CB975">
        <v>1</v>
      </c>
      <c r="CC975">
        <v>0</v>
      </c>
      <c r="CD975">
        <v>0</v>
      </c>
      <c r="CE975">
        <v>0</v>
      </c>
      <c r="CF975">
        <v>1</v>
      </c>
      <c r="CG975">
        <v>1</v>
      </c>
      <c r="CH975">
        <v>0</v>
      </c>
      <c r="CI975">
        <v>0</v>
      </c>
      <c r="CJ975">
        <v>1</v>
      </c>
      <c r="CK975">
        <v>1</v>
      </c>
      <c r="CL975" s="17">
        <v>0</v>
      </c>
      <c r="CM975">
        <v>0.19600000000000001</v>
      </c>
      <c r="CN975">
        <v>118</v>
      </c>
      <c r="CO975">
        <v>1</v>
      </c>
      <c r="CP975">
        <v>0</v>
      </c>
      <c r="CQ975">
        <v>36</v>
      </c>
      <c r="CR975" s="33" t="s">
        <v>85</v>
      </c>
    </row>
    <row r="976" spans="1:96" x14ac:dyDescent="0.25">
      <c r="A976">
        <v>975</v>
      </c>
      <c r="B976">
        <v>67</v>
      </c>
      <c r="C976" s="24" t="s">
        <v>3894</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442</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s="17">
        <v>1</v>
      </c>
      <c r="BT976">
        <v>0</v>
      </c>
      <c r="BU976">
        <v>1</v>
      </c>
      <c r="BV976">
        <v>0</v>
      </c>
      <c r="BW976" s="17">
        <v>0</v>
      </c>
      <c r="BX976">
        <v>0</v>
      </c>
      <c r="BY976">
        <v>0</v>
      </c>
      <c r="BZ976" s="17">
        <v>0</v>
      </c>
      <c r="CA976">
        <v>1</v>
      </c>
      <c r="CB976">
        <v>1</v>
      </c>
      <c r="CC976">
        <v>0</v>
      </c>
      <c r="CD976">
        <v>0</v>
      </c>
      <c r="CE976">
        <v>0</v>
      </c>
      <c r="CF976">
        <v>1</v>
      </c>
      <c r="CG976">
        <v>1</v>
      </c>
      <c r="CH976">
        <v>0</v>
      </c>
      <c r="CI976">
        <v>0</v>
      </c>
      <c r="CJ976">
        <v>1</v>
      </c>
      <c r="CK976">
        <v>1</v>
      </c>
      <c r="CL976" s="17">
        <v>0</v>
      </c>
      <c r="CM976">
        <v>0.19600000000000001</v>
      </c>
      <c r="CN976">
        <v>118</v>
      </c>
      <c r="CO976">
        <v>1</v>
      </c>
      <c r="CP976">
        <v>0</v>
      </c>
      <c r="CQ976">
        <v>36</v>
      </c>
      <c r="CR976" s="33" t="s">
        <v>85</v>
      </c>
    </row>
    <row r="977" spans="1:96" x14ac:dyDescent="0.25">
      <c r="A977">
        <v>976</v>
      </c>
      <c r="B977">
        <v>68</v>
      </c>
      <c r="C977" s="24" t="s">
        <v>3902</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s="17">
        <v>0</v>
      </c>
      <c r="BT977">
        <v>0</v>
      </c>
      <c r="BU977">
        <v>0</v>
      </c>
      <c r="BV977">
        <v>1</v>
      </c>
      <c r="BW977" s="17">
        <v>0</v>
      </c>
      <c r="BX977">
        <v>0</v>
      </c>
      <c r="BY977">
        <v>0</v>
      </c>
      <c r="BZ977" s="17">
        <v>0</v>
      </c>
      <c r="CA977">
        <v>1</v>
      </c>
      <c r="CB977">
        <v>1</v>
      </c>
      <c r="CC977">
        <v>0</v>
      </c>
      <c r="CD977">
        <v>0</v>
      </c>
      <c r="CE977">
        <v>1</v>
      </c>
      <c r="CF977">
        <v>1</v>
      </c>
      <c r="CG977">
        <v>1</v>
      </c>
      <c r="CH977">
        <v>0</v>
      </c>
      <c r="CI977">
        <v>0</v>
      </c>
      <c r="CJ977">
        <v>0</v>
      </c>
      <c r="CK977">
        <v>1</v>
      </c>
      <c r="CL977" s="17">
        <v>1</v>
      </c>
      <c r="CM977">
        <v>0.29799999999999999</v>
      </c>
      <c r="CN977">
        <v>149</v>
      </c>
      <c r="CO977">
        <v>1</v>
      </c>
      <c r="CP977">
        <v>0</v>
      </c>
      <c r="CQ977">
        <v>33</v>
      </c>
      <c r="CR977" s="33" t="s">
        <v>85</v>
      </c>
    </row>
    <row r="978" spans="1:96" x14ac:dyDescent="0.25">
      <c r="A978">
        <v>977</v>
      </c>
      <c r="B978">
        <v>68</v>
      </c>
      <c r="C978" s="24" t="s">
        <v>3902</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1</v>
      </c>
      <c r="BQ978">
        <v>0</v>
      </c>
      <c r="BR978">
        <v>0</v>
      </c>
      <c r="BS978" s="17">
        <v>0</v>
      </c>
      <c r="BT978">
        <v>0</v>
      </c>
      <c r="BU978">
        <v>0</v>
      </c>
      <c r="BV978">
        <v>1</v>
      </c>
      <c r="BW978" s="17">
        <v>0</v>
      </c>
      <c r="BX978">
        <v>0</v>
      </c>
      <c r="BY978">
        <v>0</v>
      </c>
      <c r="BZ978" s="17">
        <v>0</v>
      </c>
      <c r="CA978">
        <v>1</v>
      </c>
      <c r="CB978">
        <v>1</v>
      </c>
      <c r="CC978">
        <v>0</v>
      </c>
      <c r="CD978">
        <v>0</v>
      </c>
      <c r="CE978">
        <v>1</v>
      </c>
      <c r="CF978">
        <v>1</v>
      </c>
      <c r="CG978">
        <v>1</v>
      </c>
      <c r="CH978">
        <v>0</v>
      </c>
      <c r="CI978">
        <v>0</v>
      </c>
      <c r="CJ978">
        <v>0</v>
      </c>
      <c r="CK978">
        <v>1</v>
      </c>
      <c r="CL978" s="17">
        <v>1</v>
      </c>
      <c r="CM978">
        <v>0.29799999999999999</v>
      </c>
      <c r="CN978">
        <v>149</v>
      </c>
      <c r="CO978">
        <v>1</v>
      </c>
      <c r="CP978">
        <v>0</v>
      </c>
      <c r="CQ978">
        <v>33</v>
      </c>
      <c r="CR978" s="33" t="s">
        <v>85</v>
      </c>
    </row>
    <row r="979" spans="1:96" x14ac:dyDescent="0.25">
      <c r="A979">
        <v>978</v>
      </c>
      <c r="B979">
        <v>68</v>
      </c>
      <c r="C979" s="24" t="s">
        <v>3902</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s="17">
        <v>0</v>
      </c>
      <c r="BT979">
        <v>0</v>
      </c>
      <c r="BU979">
        <v>0</v>
      </c>
      <c r="BV979">
        <v>1</v>
      </c>
      <c r="BW979" s="17">
        <v>0</v>
      </c>
      <c r="BX979">
        <v>0</v>
      </c>
      <c r="BY979">
        <v>0</v>
      </c>
      <c r="BZ979" s="17">
        <v>0</v>
      </c>
      <c r="CA979">
        <v>1</v>
      </c>
      <c r="CB979">
        <v>1</v>
      </c>
      <c r="CC979">
        <v>0</v>
      </c>
      <c r="CD979">
        <v>0</v>
      </c>
      <c r="CE979">
        <v>1</v>
      </c>
      <c r="CF979">
        <v>1</v>
      </c>
      <c r="CG979">
        <v>1</v>
      </c>
      <c r="CH979">
        <v>0</v>
      </c>
      <c r="CI979">
        <v>0</v>
      </c>
      <c r="CJ979">
        <v>0</v>
      </c>
      <c r="CK979">
        <v>1</v>
      </c>
      <c r="CL979" s="17">
        <v>1</v>
      </c>
      <c r="CM979">
        <v>0.29799999999999999</v>
      </c>
      <c r="CN979">
        <v>149</v>
      </c>
      <c r="CO979">
        <v>1</v>
      </c>
      <c r="CP979">
        <v>0</v>
      </c>
      <c r="CQ979">
        <v>33</v>
      </c>
      <c r="CR979" s="33" t="s">
        <v>85</v>
      </c>
    </row>
    <row r="980" spans="1:96" x14ac:dyDescent="0.25">
      <c r="A980">
        <v>979</v>
      </c>
      <c r="B980">
        <v>68</v>
      </c>
      <c r="C980" s="24" t="s">
        <v>3902</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1</v>
      </c>
      <c r="BQ980">
        <v>0</v>
      </c>
      <c r="BR980">
        <v>0</v>
      </c>
      <c r="BS980" s="17">
        <v>0</v>
      </c>
      <c r="BT980">
        <v>0</v>
      </c>
      <c r="BU980">
        <v>0</v>
      </c>
      <c r="BV980">
        <v>1</v>
      </c>
      <c r="BW980" s="17">
        <v>0</v>
      </c>
      <c r="BX980">
        <v>0</v>
      </c>
      <c r="BY980">
        <v>0</v>
      </c>
      <c r="BZ980" s="17">
        <v>0</v>
      </c>
      <c r="CA980">
        <v>1</v>
      </c>
      <c r="CB980">
        <v>1</v>
      </c>
      <c r="CC980">
        <v>0</v>
      </c>
      <c r="CD980">
        <v>0</v>
      </c>
      <c r="CE980">
        <v>1</v>
      </c>
      <c r="CF980">
        <v>1</v>
      </c>
      <c r="CG980">
        <v>1</v>
      </c>
      <c r="CH980">
        <v>0</v>
      </c>
      <c r="CI980">
        <v>0</v>
      </c>
      <c r="CJ980">
        <v>0</v>
      </c>
      <c r="CK980">
        <v>1</v>
      </c>
      <c r="CL980" s="17">
        <v>1</v>
      </c>
      <c r="CM980">
        <v>0.29799999999999999</v>
      </c>
      <c r="CN980">
        <v>149</v>
      </c>
      <c r="CO980">
        <v>1</v>
      </c>
      <c r="CP980">
        <v>0</v>
      </c>
      <c r="CQ980">
        <v>33</v>
      </c>
      <c r="CR980" s="33" t="s">
        <v>85</v>
      </c>
    </row>
    <row r="981" spans="1:96" x14ac:dyDescent="0.25">
      <c r="A981">
        <v>980</v>
      </c>
      <c r="B981">
        <v>68</v>
      </c>
      <c r="C981" s="24" t="s">
        <v>3902</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s="17">
        <v>0</v>
      </c>
      <c r="BT981">
        <v>0</v>
      </c>
      <c r="BU981">
        <v>0</v>
      </c>
      <c r="BV981">
        <v>1</v>
      </c>
      <c r="BW981" s="17">
        <v>0</v>
      </c>
      <c r="BX981">
        <v>0</v>
      </c>
      <c r="BY981">
        <v>0</v>
      </c>
      <c r="BZ981" s="17">
        <v>0</v>
      </c>
      <c r="CA981">
        <v>1</v>
      </c>
      <c r="CB981">
        <v>1</v>
      </c>
      <c r="CC981">
        <v>0</v>
      </c>
      <c r="CD981">
        <v>0</v>
      </c>
      <c r="CE981">
        <v>1</v>
      </c>
      <c r="CF981">
        <v>1</v>
      </c>
      <c r="CG981">
        <v>1</v>
      </c>
      <c r="CH981">
        <v>0</v>
      </c>
      <c r="CI981">
        <v>0</v>
      </c>
      <c r="CJ981">
        <v>0</v>
      </c>
      <c r="CK981">
        <v>1</v>
      </c>
      <c r="CL981" s="17">
        <v>1</v>
      </c>
      <c r="CM981">
        <v>0.29799999999999999</v>
      </c>
      <c r="CN981">
        <v>149</v>
      </c>
      <c r="CO981">
        <v>1</v>
      </c>
      <c r="CP981">
        <v>0</v>
      </c>
      <c r="CQ981">
        <v>33</v>
      </c>
      <c r="CR981" s="33" t="s">
        <v>85</v>
      </c>
    </row>
    <row r="982" spans="1:96" x14ac:dyDescent="0.25">
      <c r="A982">
        <v>981</v>
      </c>
      <c r="B982">
        <v>68</v>
      </c>
      <c r="C982" s="24" t="s">
        <v>3902</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1</v>
      </c>
      <c r="BQ982">
        <v>0</v>
      </c>
      <c r="BR982">
        <v>0</v>
      </c>
      <c r="BS982" s="17">
        <v>0</v>
      </c>
      <c r="BT982">
        <v>0</v>
      </c>
      <c r="BU982">
        <v>0</v>
      </c>
      <c r="BV982">
        <v>1</v>
      </c>
      <c r="BW982" s="17">
        <v>0</v>
      </c>
      <c r="BX982">
        <v>0</v>
      </c>
      <c r="BY982">
        <v>0</v>
      </c>
      <c r="BZ982" s="17">
        <v>0</v>
      </c>
      <c r="CA982">
        <v>1</v>
      </c>
      <c r="CB982">
        <v>1</v>
      </c>
      <c r="CC982">
        <v>0</v>
      </c>
      <c r="CD982">
        <v>0</v>
      </c>
      <c r="CE982">
        <v>1</v>
      </c>
      <c r="CF982">
        <v>1</v>
      </c>
      <c r="CG982">
        <v>1</v>
      </c>
      <c r="CH982">
        <v>0</v>
      </c>
      <c r="CI982">
        <v>0</v>
      </c>
      <c r="CJ982">
        <v>0</v>
      </c>
      <c r="CK982">
        <v>1</v>
      </c>
      <c r="CL982" s="17">
        <v>1</v>
      </c>
      <c r="CM982">
        <v>0.29799999999999999</v>
      </c>
      <c r="CN982">
        <v>149</v>
      </c>
      <c r="CO982">
        <v>1</v>
      </c>
      <c r="CP982">
        <v>0</v>
      </c>
      <c r="CQ982">
        <v>33</v>
      </c>
      <c r="CR982" s="33" t="s">
        <v>85</v>
      </c>
    </row>
    <row r="983" spans="1:96" x14ac:dyDescent="0.25">
      <c r="A983">
        <v>982</v>
      </c>
      <c r="B983">
        <v>68</v>
      </c>
      <c r="C983" s="24" t="s">
        <v>3902</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s="17">
        <v>0</v>
      </c>
      <c r="BT983">
        <v>0</v>
      </c>
      <c r="BU983">
        <v>0</v>
      </c>
      <c r="BV983">
        <v>1</v>
      </c>
      <c r="BW983" s="17">
        <v>0</v>
      </c>
      <c r="BX983">
        <v>0</v>
      </c>
      <c r="BY983">
        <v>0</v>
      </c>
      <c r="BZ983" s="17">
        <v>0</v>
      </c>
      <c r="CA983">
        <v>1</v>
      </c>
      <c r="CB983">
        <v>1</v>
      </c>
      <c r="CC983">
        <v>0</v>
      </c>
      <c r="CD983">
        <v>0</v>
      </c>
      <c r="CE983">
        <v>1</v>
      </c>
      <c r="CF983">
        <v>1</v>
      </c>
      <c r="CG983">
        <v>1</v>
      </c>
      <c r="CH983">
        <v>0</v>
      </c>
      <c r="CI983">
        <v>0</v>
      </c>
      <c r="CJ983">
        <v>0</v>
      </c>
      <c r="CK983">
        <v>1</v>
      </c>
      <c r="CL983" s="17">
        <v>1</v>
      </c>
      <c r="CM983">
        <v>0.29799999999999999</v>
      </c>
      <c r="CN983">
        <v>149</v>
      </c>
      <c r="CO983">
        <v>1</v>
      </c>
      <c r="CP983">
        <v>0</v>
      </c>
      <c r="CQ983">
        <v>33</v>
      </c>
      <c r="CR983" s="33" t="s">
        <v>85</v>
      </c>
    </row>
    <row r="984" spans="1:96" x14ac:dyDescent="0.25">
      <c r="A984">
        <v>983</v>
      </c>
      <c r="B984">
        <v>68</v>
      </c>
      <c r="C984" s="24" t="s">
        <v>3902</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1</v>
      </c>
      <c r="BQ984">
        <v>0</v>
      </c>
      <c r="BR984">
        <v>0</v>
      </c>
      <c r="BS984" s="17">
        <v>0</v>
      </c>
      <c r="BT984">
        <v>0</v>
      </c>
      <c r="BU984">
        <v>0</v>
      </c>
      <c r="BV984">
        <v>1</v>
      </c>
      <c r="BW984" s="17">
        <v>0</v>
      </c>
      <c r="BX984">
        <v>0</v>
      </c>
      <c r="BY984">
        <v>0</v>
      </c>
      <c r="BZ984" s="17">
        <v>0</v>
      </c>
      <c r="CA984">
        <v>1</v>
      </c>
      <c r="CB984">
        <v>1</v>
      </c>
      <c r="CC984">
        <v>0</v>
      </c>
      <c r="CD984">
        <v>0</v>
      </c>
      <c r="CE984">
        <v>1</v>
      </c>
      <c r="CF984">
        <v>1</v>
      </c>
      <c r="CG984">
        <v>1</v>
      </c>
      <c r="CH984">
        <v>0</v>
      </c>
      <c r="CI984">
        <v>0</v>
      </c>
      <c r="CJ984">
        <v>0</v>
      </c>
      <c r="CK984">
        <v>1</v>
      </c>
      <c r="CL984" s="17">
        <v>1</v>
      </c>
      <c r="CM984">
        <v>0.29799999999999999</v>
      </c>
      <c r="CN984">
        <v>149</v>
      </c>
      <c r="CO984">
        <v>1</v>
      </c>
      <c r="CP984">
        <v>0</v>
      </c>
      <c r="CQ984">
        <v>33</v>
      </c>
      <c r="CR984" s="33" t="s">
        <v>85</v>
      </c>
    </row>
    <row r="985" spans="1:96" x14ac:dyDescent="0.25">
      <c r="A985">
        <v>984</v>
      </c>
      <c r="B985">
        <v>68</v>
      </c>
      <c r="C985" s="24" t="s">
        <v>3902</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s="17">
        <v>0</v>
      </c>
      <c r="BT985">
        <v>0</v>
      </c>
      <c r="BU985">
        <v>0</v>
      </c>
      <c r="BV985">
        <v>1</v>
      </c>
      <c r="BW985" s="17">
        <v>0</v>
      </c>
      <c r="BX985">
        <v>0</v>
      </c>
      <c r="BY985">
        <v>0</v>
      </c>
      <c r="BZ985" s="17">
        <v>0</v>
      </c>
      <c r="CA985">
        <v>1</v>
      </c>
      <c r="CB985">
        <v>1</v>
      </c>
      <c r="CC985">
        <v>0</v>
      </c>
      <c r="CD985">
        <v>0</v>
      </c>
      <c r="CE985">
        <v>1</v>
      </c>
      <c r="CF985">
        <v>1</v>
      </c>
      <c r="CG985">
        <v>1</v>
      </c>
      <c r="CH985">
        <v>0</v>
      </c>
      <c r="CI985">
        <v>0</v>
      </c>
      <c r="CJ985">
        <v>0</v>
      </c>
      <c r="CK985">
        <v>1</v>
      </c>
      <c r="CL985" s="17">
        <v>1</v>
      </c>
      <c r="CM985">
        <v>0.29799999999999999</v>
      </c>
      <c r="CN985">
        <v>149</v>
      </c>
      <c r="CO985">
        <v>1</v>
      </c>
      <c r="CP985">
        <v>0</v>
      </c>
      <c r="CQ985">
        <v>33</v>
      </c>
      <c r="CR985" s="33" t="s">
        <v>85</v>
      </c>
    </row>
    <row r="986" spans="1:96" x14ac:dyDescent="0.25">
      <c r="A986">
        <v>985</v>
      </c>
      <c r="B986">
        <v>68</v>
      </c>
      <c r="C986" s="24" t="s">
        <v>3902</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1</v>
      </c>
      <c r="BQ986">
        <v>0</v>
      </c>
      <c r="BR986">
        <v>0</v>
      </c>
      <c r="BS986" s="17">
        <v>0</v>
      </c>
      <c r="BT986">
        <v>0</v>
      </c>
      <c r="BU986">
        <v>0</v>
      </c>
      <c r="BV986">
        <v>1</v>
      </c>
      <c r="BW986" s="17">
        <v>0</v>
      </c>
      <c r="BX986">
        <v>0</v>
      </c>
      <c r="BY986">
        <v>0</v>
      </c>
      <c r="BZ986" s="17">
        <v>0</v>
      </c>
      <c r="CA986">
        <v>1</v>
      </c>
      <c r="CB986">
        <v>1</v>
      </c>
      <c r="CC986">
        <v>0</v>
      </c>
      <c r="CD986">
        <v>0</v>
      </c>
      <c r="CE986">
        <v>1</v>
      </c>
      <c r="CF986">
        <v>1</v>
      </c>
      <c r="CG986">
        <v>1</v>
      </c>
      <c r="CH986">
        <v>0</v>
      </c>
      <c r="CI986">
        <v>0</v>
      </c>
      <c r="CJ986">
        <v>0</v>
      </c>
      <c r="CK986">
        <v>1</v>
      </c>
      <c r="CL986" s="17">
        <v>1</v>
      </c>
      <c r="CM986">
        <v>0.29799999999999999</v>
      </c>
      <c r="CN986">
        <v>149</v>
      </c>
      <c r="CO986">
        <v>1</v>
      </c>
      <c r="CP986">
        <v>0</v>
      </c>
      <c r="CQ986">
        <v>33</v>
      </c>
      <c r="CR986" s="33" t="s">
        <v>85</v>
      </c>
    </row>
    <row r="987" spans="1:96" x14ac:dyDescent="0.25">
      <c r="A987">
        <v>986</v>
      </c>
      <c r="B987">
        <v>68</v>
      </c>
      <c r="C987" s="24" t="s">
        <v>3902</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s="17">
        <v>0</v>
      </c>
      <c r="BT987">
        <v>0</v>
      </c>
      <c r="BU987">
        <v>0</v>
      </c>
      <c r="BV987">
        <v>1</v>
      </c>
      <c r="BW987" s="17">
        <v>0</v>
      </c>
      <c r="BX987">
        <v>0</v>
      </c>
      <c r="BY987">
        <v>0</v>
      </c>
      <c r="BZ987" s="17">
        <v>0</v>
      </c>
      <c r="CA987">
        <v>1</v>
      </c>
      <c r="CB987">
        <v>1</v>
      </c>
      <c r="CC987">
        <v>0</v>
      </c>
      <c r="CD987">
        <v>0</v>
      </c>
      <c r="CE987">
        <v>1</v>
      </c>
      <c r="CF987">
        <v>1</v>
      </c>
      <c r="CG987">
        <v>1</v>
      </c>
      <c r="CH987">
        <v>0</v>
      </c>
      <c r="CI987">
        <v>0</v>
      </c>
      <c r="CJ987">
        <v>0</v>
      </c>
      <c r="CK987">
        <v>1</v>
      </c>
      <c r="CL987" s="17">
        <v>1</v>
      </c>
      <c r="CM987">
        <v>0.29799999999999999</v>
      </c>
      <c r="CN987">
        <v>149</v>
      </c>
      <c r="CO987">
        <v>1</v>
      </c>
      <c r="CP987">
        <v>0</v>
      </c>
      <c r="CQ987">
        <v>33</v>
      </c>
      <c r="CR987" s="33" t="s">
        <v>85</v>
      </c>
    </row>
    <row r="988" spans="1:96" x14ac:dyDescent="0.25">
      <c r="A988">
        <v>987</v>
      </c>
      <c r="B988">
        <v>68</v>
      </c>
      <c r="C988" s="24" t="s">
        <v>3902</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1</v>
      </c>
      <c r="BQ988">
        <v>0</v>
      </c>
      <c r="BR988">
        <v>0</v>
      </c>
      <c r="BS988" s="17">
        <v>0</v>
      </c>
      <c r="BT988">
        <v>0</v>
      </c>
      <c r="BU988">
        <v>0</v>
      </c>
      <c r="BV988">
        <v>1</v>
      </c>
      <c r="BW988" s="17">
        <v>0</v>
      </c>
      <c r="BX988">
        <v>0</v>
      </c>
      <c r="BY988">
        <v>0</v>
      </c>
      <c r="BZ988" s="17">
        <v>0</v>
      </c>
      <c r="CA988">
        <v>1</v>
      </c>
      <c r="CB988">
        <v>1</v>
      </c>
      <c r="CC988">
        <v>0</v>
      </c>
      <c r="CD988">
        <v>0</v>
      </c>
      <c r="CE988">
        <v>1</v>
      </c>
      <c r="CF988">
        <v>1</v>
      </c>
      <c r="CG988">
        <v>1</v>
      </c>
      <c r="CH988">
        <v>0</v>
      </c>
      <c r="CI988">
        <v>0</v>
      </c>
      <c r="CJ988">
        <v>0</v>
      </c>
      <c r="CK988">
        <v>1</v>
      </c>
      <c r="CL988" s="17">
        <v>1</v>
      </c>
      <c r="CM988">
        <v>0.29799999999999999</v>
      </c>
      <c r="CN988">
        <v>149</v>
      </c>
      <c r="CO988">
        <v>1</v>
      </c>
      <c r="CP988">
        <v>0</v>
      </c>
      <c r="CQ988">
        <v>33</v>
      </c>
      <c r="CR988" s="33" t="s">
        <v>85</v>
      </c>
    </row>
    <row r="989" spans="1:96" x14ac:dyDescent="0.25">
      <c r="A989">
        <v>988</v>
      </c>
      <c r="B989">
        <v>68</v>
      </c>
      <c r="C989" s="24" t="s">
        <v>3902</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s="17">
        <v>0</v>
      </c>
      <c r="BT989">
        <v>0</v>
      </c>
      <c r="BU989">
        <v>0</v>
      </c>
      <c r="BV989">
        <v>1</v>
      </c>
      <c r="BW989" s="17">
        <v>0</v>
      </c>
      <c r="BX989">
        <v>0</v>
      </c>
      <c r="BY989">
        <v>0</v>
      </c>
      <c r="BZ989" s="17">
        <v>0</v>
      </c>
      <c r="CA989">
        <v>1</v>
      </c>
      <c r="CB989">
        <v>1</v>
      </c>
      <c r="CC989">
        <v>0</v>
      </c>
      <c r="CD989">
        <v>0</v>
      </c>
      <c r="CE989">
        <v>1</v>
      </c>
      <c r="CF989">
        <v>1</v>
      </c>
      <c r="CG989">
        <v>1</v>
      </c>
      <c r="CH989">
        <v>0</v>
      </c>
      <c r="CI989">
        <v>0</v>
      </c>
      <c r="CJ989">
        <v>0</v>
      </c>
      <c r="CK989">
        <v>1</v>
      </c>
      <c r="CL989" s="17">
        <v>1</v>
      </c>
      <c r="CM989">
        <v>0.29799999999999999</v>
      </c>
      <c r="CN989">
        <v>149</v>
      </c>
      <c r="CO989">
        <v>1</v>
      </c>
      <c r="CP989">
        <v>0</v>
      </c>
      <c r="CQ989">
        <v>33</v>
      </c>
      <c r="CR989" s="33" t="s">
        <v>85</v>
      </c>
    </row>
    <row r="990" spans="1:96" x14ac:dyDescent="0.25">
      <c r="A990">
        <v>989</v>
      </c>
      <c r="B990">
        <v>68</v>
      </c>
      <c r="C990" s="24" t="s">
        <v>3902</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1</v>
      </c>
      <c r="BQ990">
        <v>0</v>
      </c>
      <c r="BR990">
        <v>0</v>
      </c>
      <c r="BS990" s="17">
        <v>0</v>
      </c>
      <c r="BT990">
        <v>0</v>
      </c>
      <c r="BU990">
        <v>0</v>
      </c>
      <c r="BV990">
        <v>1</v>
      </c>
      <c r="BW990" s="17">
        <v>0</v>
      </c>
      <c r="BX990">
        <v>0</v>
      </c>
      <c r="BY990">
        <v>0</v>
      </c>
      <c r="BZ990" s="17">
        <v>0</v>
      </c>
      <c r="CA990">
        <v>1</v>
      </c>
      <c r="CB990">
        <v>1</v>
      </c>
      <c r="CC990">
        <v>0</v>
      </c>
      <c r="CD990">
        <v>0</v>
      </c>
      <c r="CE990">
        <v>1</v>
      </c>
      <c r="CF990">
        <v>1</v>
      </c>
      <c r="CG990">
        <v>1</v>
      </c>
      <c r="CH990">
        <v>0</v>
      </c>
      <c r="CI990">
        <v>0</v>
      </c>
      <c r="CJ990">
        <v>0</v>
      </c>
      <c r="CK990">
        <v>1</v>
      </c>
      <c r="CL990" s="17">
        <v>1</v>
      </c>
      <c r="CM990">
        <v>0.29799999999999999</v>
      </c>
      <c r="CN990">
        <v>149</v>
      </c>
      <c r="CO990">
        <v>1</v>
      </c>
      <c r="CP990">
        <v>0</v>
      </c>
      <c r="CQ990">
        <v>33</v>
      </c>
      <c r="CR990" s="33" t="s">
        <v>85</v>
      </c>
    </row>
    <row r="991" spans="1:96" x14ac:dyDescent="0.25">
      <c r="A991">
        <v>990</v>
      </c>
      <c r="B991">
        <v>68</v>
      </c>
      <c r="C991" s="24" t="s">
        <v>3902</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s="17">
        <v>0</v>
      </c>
      <c r="BT991">
        <v>0</v>
      </c>
      <c r="BU991">
        <v>0</v>
      </c>
      <c r="BV991">
        <v>1</v>
      </c>
      <c r="BW991" s="17">
        <v>0</v>
      </c>
      <c r="BX991">
        <v>0</v>
      </c>
      <c r="BY991">
        <v>0</v>
      </c>
      <c r="BZ991" s="17">
        <v>0</v>
      </c>
      <c r="CA991">
        <v>1</v>
      </c>
      <c r="CB991">
        <v>1</v>
      </c>
      <c r="CC991">
        <v>0</v>
      </c>
      <c r="CD991">
        <v>0</v>
      </c>
      <c r="CE991">
        <v>1</v>
      </c>
      <c r="CF991">
        <v>1</v>
      </c>
      <c r="CG991">
        <v>1</v>
      </c>
      <c r="CH991">
        <v>0</v>
      </c>
      <c r="CI991">
        <v>0</v>
      </c>
      <c r="CJ991">
        <v>0</v>
      </c>
      <c r="CK991">
        <v>1</v>
      </c>
      <c r="CL991" s="17">
        <v>1</v>
      </c>
      <c r="CM991">
        <v>0.29799999999999999</v>
      </c>
      <c r="CN991">
        <v>149</v>
      </c>
      <c r="CO991">
        <v>1</v>
      </c>
      <c r="CP991">
        <v>0</v>
      </c>
      <c r="CQ991">
        <v>33</v>
      </c>
      <c r="CR991" s="33" t="s">
        <v>85</v>
      </c>
    </row>
    <row r="992" spans="1:96" x14ac:dyDescent="0.25">
      <c r="A992">
        <v>991</v>
      </c>
      <c r="B992">
        <v>68</v>
      </c>
      <c r="C992" s="24" t="s">
        <v>3902</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1</v>
      </c>
      <c r="BQ992">
        <v>0</v>
      </c>
      <c r="BR992">
        <v>0</v>
      </c>
      <c r="BS992" s="17">
        <v>0</v>
      </c>
      <c r="BT992">
        <v>0</v>
      </c>
      <c r="BU992">
        <v>0</v>
      </c>
      <c r="BV992">
        <v>1</v>
      </c>
      <c r="BW992" s="17">
        <v>0</v>
      </c>
      <c r="BX992">
        <v>0</v>
      </c>
      <c r="BY992">
        <v>0</v>
      </c>
      <c r="BZ992" s="17">
        <v>0</v>
      </c>
      <c r="CA992">
        <v>1</v>
      </c>
      <c r="CB992">
        <v>1</v>
      </c>
      <c r="CC992">
        <v>0</v>
      </c>
      <c r="CD992">
        <v>0</v>
      </c>
      <c r="CE992">
        <v>1</v>
      </c>
      <c r="CF992">
        <v>1</v>
      </c>
      <c r="CG992">
        <v>1</v>
      </c>
      <c r="CH992">
        <v>0</v>
      </c>
      <c r="CI992">
        <v>0</v>
      </c>
      <c r="CJ992">
        <v>0</v>
      </c>
      <c r="CK992">
        <v>1</v>
      </c>
      <c r="CL992" s="17">
        <v>1</v>
      </c>
      <c r="CM992">
        <v>0.29799999999999999</v>
      </c>
      <c r="CN992">
        <v>149</v>
      </c>
      <c r="CO992">
        <v>1</v>
      </c>
      <c r="CP992">
        <v>0</v>
      </c>
      <c r="CQ992">
        <v>33</v>
      </c>
      <c r="CR992" s="33" t="s">
        <v>85</v>
      </c>
    </row>
    <row r="993" spans="1:96" x14ac:dyDescent="0.25">
      <c r="A993">
        <v>992</v>
      </c>
      <c r="B993">
        <v>68</v>
      </c>
      <c r="C993" s="24" t="s">
        <v>3902</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s="17">
        <v>0</v>
      </c>
      <c r="BT993">
        <v>0</v>
      </c>
      <c r="BU993">
        <v>0</v>
      </c>
      <c r="BV993">
        <v>1</v>
      </c>
      <c r="BW993" s="17">
        <v>0</v>
      </c>
      <c r="BX993">
        <v>0</v>
      </c>
      <c r="BY993">
        <v>0</v>
      </c>
      <c r="BZ993" s="17">
        <v>0</v>
      </c>
      <c r="CA993">
        <v>1</v>
      </c>
      <c r="CB993">
        <v>1</v>
      </c>
      <c r="CC993">
        <v>0</v>
      </c>
      <c r="CD993">
        <v>0</v>
      </c>
      <c r="CE993">
        <v>1</v>
      </c>
      <c r="CF993">
        <v>1</v>
      </c>
      <c r="CG993">
        <v>1</v>
      </c>
      <c r="CH993">
        <v>0</v>
      </c>
      <c r="CI993">
        <v>0</v>
      </c>
      <c r="CJ993">
        <v>0</v>
      </c>
      <c r="CK993">
        <v>1</v>
      </c>
      <c r="CL993" s="17">
        <v>1</v>
      </c>
      <c r="CM993">
        <v>0.29799999999999999</v>
      </c>
      <c r="CN993">
        <v>149</v>
      </c>
      <c r="CO993">
        <v>1</v>
      </c>
      <c r="CP993">
        <v>0</v>
      </c>
      <c r="CQ993">
        <v>33</v>
      </c>
      <c r="CR993" s="33" t="s">
        <v>85</v>
      </c>
    </row>
    <row r="994" spans="1:96" x14ac:dyDescent="0.25">
      <c r="A994">
        <v>993</v>
      </c>
      <c r="B994">
        <v>68</v>
      </c>
      <c r="C994" s="24" t="s">
        <v>3902</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1</v>
      </c>
      <c r="BQ994">
        <v>0</v>
      </c>
      <c r="BR994">
        <v>0</v>
      </c>
      <c r="BS994" s="17">
        <v>0</v>
      </c>
      <c r="BT994">
        <v>0</v>
      </c>
      <c r="BU994">
        <v>0</v>
      </c>
      <c r="BV994">
        <v>1</v>
      </c>
      <c r="BW994" s="17">
        <v>0</v>
      </c>
      <c r="BX994">
        <v>0</v>
      </c>
      <c r="BY994">
        <v>0</v>
      </c>
      <c r="BZ994" s="17">
        <v>0</v>
      </c>
      <c r="CA994">
        <v>1</v>
      </c>
      <c r="CB994">
        <v>1</v>
      </c>
      <c r="CC994">
        <v>0</v>
      </c>
      <c r="CD994">
        <v>0</v>
      </c>
      <c r="CE994">
        <v>1</v>
      </c>
      <c r="CF994">
        <v>1</v>
      </c>
      <c r="CG994">
        <v>1</v>
      </c>
      <c r="CH994">
        <v>0</v>
      </c>
      <c r="CI994">
        <v>0</v>
      </c>
      <c r="CJ994">
        <v>0</v>
      </c>
      <c r="CK994">
        <v>1</v>
      </c>
      <c r="CL994" s="17">
        <v>1</v>
      </c>
      <c r="CM994">
        <v>0.29799999999999999</v>
      </c>
      <c r="CN994">
        <v>149</v>
      </c>
      <c r="CO994">
        <v>1</v>
      </c>
      <c r="CP994">
        <v>0</v>
      </c>
      <c r="CQ994">
        <v>33</v>
      </c>
      <c r="CR994" s="33" t="s">
        <v>85</v>
      </c>
    </row>
    <row r="995" spans="1:96" x14ac:dyDescent="0.25">
      <c r="A995">
        <v>994</v>
      </c>
      <c r="B995">
        <v>68</v>
      </c>
      <c r="C995" s="24" t="s">
        <v>3902</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s="17">
        <v>0</v>
      </c>
      <c r="BT995">
        <v>0</v>
      </c>
      <c r="BU995">
        <v>0</v>
      </c>
      <c r="BV995">
        <v>1</v>
      </c>
      <c r="BW995" s="17">
        <v>0</v>
      </c>
      <c r="BX995">
        <v>0</v>
      </c>
      <c r="BY995">
        <v>0</v>
      </c>
      <c r="BZ995" s="17">
        <v>0</v>
      </c>
      <c r="CA995">
        <v>1</v>
      </c>
      <c r="CB995">
        <v>1</v>
      </c>
      <c r="CC995">
        <v>0</v>
      </c>
      <c r="CD995">
        <v>0</v>
      </c>
      <c r="CE995">
        <v>1</v>
      </c>
      <c r="CF995">
        <v>1</v>
      </c>
      <c r="CG995">
        <v>1</v>
      </c>
      <c r="CH995">
        <v>0</v>
      </c>
      <c r="CI995">
        <v>0</v>
      </c>
      <c r="CJ995">
        <v>0</v>
      </c>
      <c r="CK995">
        <v>1</v>
      </c>
      <c r="CL995" s="17">
        <v>1</v>
      </c>
      <c r="CM995">
        <v>0.29799999999999999</v>
      </c>
      <c r="CN995">
        <v>149</v>
      </c>
      <c r="CO995">
        <v>1</v>
      </c>
      <c r="CP995">
        <v>0</v>
      </c>
      <c r="CQ995">
        <v>33</v>
      </c>
      <c r="CR995" s="33" t="s">
        <v>85</v>
      </c>
    </row>
    <row r="996" spans="1:96" x14ac:dyDescent="0.25">
      <c r="A996">
        <v>995</v>
      </c>
      <c r="B996">
        <v>68</v>
      </c>
      <c r="C996" s="24" t="s">
        <v>3902</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1</v>
      </c>
      <c r="BQ996">
        <v>0</v>
      </c>
      <c r="BR996">
        <v>0</v>
      </c>
      <c r="BS996" s="17">
        <v>0</v>
      </c>
      <c r="BT996">
        <v>0</v>
      </c>
      <c r="BU996">
        <v>0</v>
      </c>
      <c r="BV996">
        <v>1</v>
      </c>
      <c r="BW996" s="17">
        <v>0</v>
      </c>
      <c r="BX996">
        <v>0</v>
      </c>
      <c r="BY996">
        <v>0</v>
      </c>
      <c r="BZ996" s="17">
        <v>0</v>
      </c>
      <c r="CA996">
        <v>1</v>
      </c>
      <c r="CB996">
        <v>1</v>
      </c>
      <c r="CC996">
        <v>0</v>
      </c>
      <c r="CD996">
        <v>0</v>
      </c>
      <c r="CE996">
        <v>1</v>
      </c>
      <c r="CF996">
        <v>1</v>
      </c>
      <c r="CG996">
        <v>1</v>
      </c>
      <c r="CH996">
        <v>0</v>
      </c>
      <c r="CI996">
        <v>0</v>
      </c>
      <c r="CJ996">
        <v>0</v>
      </c>
      <c r="CK996">
        <v>1</v>
      </c>
      <c r="CL996" s="17">
        <v>1</v>
      </c>
      <c r="CM996">
        <v>0.29799999999999999</v>
      </c>
      <c r="CN996">
        <v>149</v>
      </c>
      <c r="CO996">
        <v>1</v>
      </c>
      <c r="CP996">
        <v>0</v>
      </c>
      <c r="CQ996">
        <v>33</v>
      </c>
      <c r="CR996" s="33" t="s">
        <v>85</v>
      </c>
    </row>
    <row r="997" spans="1:96" x14ac:dyDescent="0.25">
      <c r="A997">
        <v>996</v>
      </c>
      <c r="B997">
        <v>69</v>
      </c>
      <c r="C997" s="24" t="s">
        <v>3913</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429</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s="17">
        <v>0</v>
      </c>
      <c r="BT997">
        <v>0</v>
      </c>
      <c r="BU997">
        <v>0</v>
      </c>
      <c r="BV997">
        <v>1</v>
      </c>
      <c r="BW997" s="17">
        <v>0</v>
      </c>
      <c r="BX997">
        <v>0</v>
      </c>
      <c r="BY997">
        <v>0</v>
      </c>
      <c r="BZ997" s="17">
        <v>0</v>
      </c>
      <c r="CA997">
        <v>1</v>
      </c>
      <c r="CB997">
        <v>1</v>
      </c>
      <c r="CC997">
        <v>1</v>
      </c>
      <c r="CD997">
        <v>1</v>
      </c>
      <c r="CE997">
        <v>0</v>
      </c>
      <c r="CF997">
        <v>0</v>
      </c>
      <c r="CG997">
        <v>1</v>
      </c>
      <c r="CH997">
        <v>0</v>
      </c>
      <c r="CI997">
        <v>0</v>
      </c>
      <c r="CJ997">
        <v>1</v>
      </c>
      <c r="CK997">
        <v>0</v>
      </c>
      <c r="CL997" s="17">
        <v>0</v>
      </c>
      <c r="CM997">
        <v>0.04</v>
      </c>
      <c r="CN997">
        <v>4</v>
      </c>
      <c r="CO997">
        <v>1</v>
      </c>
      <c r="CP997">
        <v>0</v>
      </c>
      <c r="CQ997">
        <v>38</v>
      </c>
      <c r="CR997" s="33" t="s">
        <v>85</v>
      </c>
    </row>
    <row r="998" spans="1:96" x14ac:dyDescent="0.25">
      <c r="A998">
        <v>997</v>
      </c>
      <c r="B998">
        <v>69</v>
      </c>
      <c r="C998" s="24" t="s">
        <v>3913</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429</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s="17">
        <v>0</v>
      </c>
      <c r="BT998">
        <v>0</v>
      </c>
      <c r="BU998">
        <v>0</v>
      </c>
      <c r="BV998">
        <v>1</v>
      </c>
      <c r="BW998" s="17">
        <v>0</v>
      </c>
      <c r="BX998">
        <v>0</v>
      </c>
      <c r="BY998">
        <v>0</v>
      </c>
      <c r="BZ998" s="17">
        <v>0</v>
      </c>
      <c r="CA998">
        <v>1</v>
      </c>
      <c r="CB998">
        <v>1</v>
      </c>
      <c r="CC998">
        <v>1</v>
      </c>
      <c r="CD998">
        <v>1</v>
      </c>
      <c r="CE998">
        <v>0</v>
      </c>
      <c r="CF998">
        <v>0</v>
      </c>
      <c r="CG998">
        <v>1</v>
      </c>
      <c r="CH998">
        <v>0</v>
      </c>
      <c r="CI998">
        <v>0</v>
      </c>
      <c r="CJ998">
        <v>1</v>
      </c>
      <c r="CK998">
        <v>0</v>
      </c>
      <c r="CL998" s="17">
        <v>0</v>
      </c>
      <c r="CM998">
        <v>0.04</v>
      </c>
      <c r="CN998">
        <v>4</v>
      </c>
      <c r="CO998">
        <v>1</v>
      </c>
      <c r="CP998">
        <v>0</v>
      </c>
      <c r="CQ998">
        <v>38</v>
      </c>
      <c r="CR998" s="33" t="s">
        <v>85</v>
      </c>
    </row>
    <row r="999" spans="1:96" x14ac:dyDescent="0.25">
      <c r="A999">
        <v>998</v>
      </c>
      <c r="B999">
        <v>69</v>
      </c>
      <c r="C999" s="24" t="s">
        <v>3913</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429</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s="17">
        <v>0</v>
      </c>
      <c r="BT999">
        <v>0</v>
      </c>
      <c r="BU999">
        <v>0</v>
      </c>
      <c r="BV999">
        <v>1</v>
      </c>
      <c r="BW999" s="17">
        <v>0</v>
      </c>
      <c r="BX999">
        <v>0</v>
      </c>
      <c r="BY999">
        <v>0</v>
      </c>
      <c r="BZ999" s="17">
        <v>0</v>
      </c>
      <c r="CA999">
        <v>1</v>
      </c>
      <c r="CB999">
        <v>1</v>
      </c>
      <c r="CC999">
        <v>1</v>
      </c>
      <c r="CD999">
        <v>1</v>
      </c>
      <c r="CE999">
        <v>0</v>
      </c>
      <c r="CF999">
        <v>0</v>
      </c>
      <c r="CG999">
        <v>1</v>
      </c>
      <c r="CH999">
        <v>0</v>
      </c>
      <c r="CI999">
        <v>0</v>
      </c>
      <c r="CJ999">
        <v>1</v>
      </c>
      <c r="CK999">
        <v>0</v>
      </c>
      <c r="CL999" s="17">
        <v>0</v>
      </c>
      <c r="CM999">
        <v>0.04</v>
      </c>
      <c r="CN999">
        <v>4</v>
      </c>
      <c r="CO999">
        <v>1</v>
      </c>
      <c r="CP999">
        <v>0</v>
      </c>
      <c r="CQ999">
        <v>38</v>
      </c>
      <c r="CR999" s="33" t="s">
        <v>85</v>
      </c>
    </row>
    <row r="1000" spans="1:96" x14ac:dyDescent="0.25">
      <c r="A1000">
        <v>999</v>
      </c>
      <c r="B1000">
        <v>69</v>
      </c>
      <c r="C1000" s="24" t="s">
        <v>3913</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429</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s="17">
        <v>0</v>
      </c>
      <c r="BT1000">
        <v>0</v>
      </c>
      <c r="BU1000">
        <v>0</v>
      </c>
      <c r="BV1000">
        <v>1</v>
      </c>
      <c r="BW1000" s="17">
        <v>0</v>
      </c>
      <c r="BX1000">
        <v>0</v>
      </c>
      <c r="BY1000">
        <v>0</v>
      </c>
      <c r="BZ1000" s="17">
        <v>0</v>
      </c>
      <c r="CA1000">
        <v>1</v>
      </c>
      <c r="CB1000">
        <v>1</v>
      </c>
      <c r="CC1000">
        <v>1</v>
      </c>
      <c r="CD1000">
        <v>1</v>
      </c>
      <c r="CE1000">
        <v>0</v>
      </c>
      <c r="CF1000">
        <v>0</v>
      </c>
      <c r="CG1000">
        <v>1</v>
      </c>
      <c r="CH1000">
        <v>0</v>
      </c>
      <c r="CI1000">
        <v>0</v>
      </c>
      <c r="CJ1000">
        <v>1</v>
      </c>
      <c r="CK1000">
        <v>0</v>
      </c>
      <c r="CL1000" s="17">
        <v>0</v>
      </c>
      <c r="CM1000">
        <v>0.04</v>
      </c>
      <c r="CN1000">
        <v>4</v>
      </c>
      <c r="CO1000">
        <v>1</v>
      </c>
      <c r="CP1000">
        <v>0</v>
      </c>
      <c r="CQ1000">
        <v>38</v>
      </c>
      <c r="CR1000" s="33" t="s">
        <v>85</v>
      </c>
    </row>
    <row r="1001" spans="1:96" x14ac:dyDescent="0.25">
      <c r="A1001">
        <v>1000</v>
      </c>
      <c r="B1001">
        <v>69</v>
      </c>
      <c r="C1001" s="24" t="s">
        <v>3913</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429</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s="17">
        <v>0</v>
      </c>
      <c r="BT1001">
        <v>0</v>
      </c>
      <c r="BU1001">
        <v>0</v>
      </c>
      <c r="BV1001">
        <v>1</v>
      </c>
      <c r="BW1001" s="17">
        <v>0</v>
      </c>
      <c r="BX1001">
        <v>0</v>
      </c>
      <c r="BY1001">
        <v>0</v>
      </c>
      <c r="BZ1001" s="17">
        <v>0</v>
      </c>
      <c r="CA1001">
        <v>1</v>
      </c>
      <c r="CB1001">
        <v>1</v>
      </c>
      <c r="CC1001">
        <v>1</v>
      </c>
      <c r="CD1001">
        <v>1</v>
      </c>
      <c r="CE1001">
        <v>0</v>
      </c>
      <c r="CF1001">
        <v>0</v>
      </c>
      <c r="CG1001">
        <v>1</v>
      </c>
      <c r="CH1001">
        <v>0</v>
      </c>
      <c r="CI1001">
        <v>0</v>
      </c>
      <c r="CJ1001">
        <v>1</v>
      </c>
      <c r="CK1001">
        <v>0</v>
      </c>
      <c r="CL1001" s="17">
        <v>0</v>
      </c>
      <c r="CM1001">
        <v>0.04</v>
      </c>
      <c r="CN1001">
        <v>4</v>
      </c>
      <c r="CO1001">
        <v>1</v>
      </c>
      <c r="CP1001">
        <v>0</v>
      </c>
      <c r="CQ1001">
        <v>38</v>
      </c>
      <c r="CR1001" s="33" t="s">
        <v>85</v>
      </c>
    </row>
    <row r="1002" spans="1:96" x14ac:dyDescent="0.25">
      <c r="A1002">
        <v>1001</v>
      </c>
      <c r="B1002">
        <v>69</v>
      </c>
      <c r="C1002" s="24" t="s">
        <v>3913</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429</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s="17">
        <v>0</v>
      </c>
      <c r="BT1002">
        <v>0</v>
      </c>
      <c r="BU1002">
        <v>0</v>
      </c>
      <c r="BV1002">
        <v>1</v>
      </c>
      <c r="BW1002" s="17">
        <v>0</v>
      </c>
      <c r="BX1002">
        <v>0</v>
      </c>
      <c r="BY1002">
        <v>0</v>
      </c>
      <c r="BZ1002" s="17">
        <v>0</v>
      </c>
      <c r="CA1002">
        <v>1</v>
      </c>
      <c r="CB1002">
        <v>1</v>
      </c>
      <c r="CC1002">
        <v>1</v>
      </c>
      <c r="CD1002">
        <v>1</v>
      </c>
      <c r="CE1002">
        <v>0</v>
      </c>
      <c r="CF1002">
        <v>0</v>
      </c>
      <c r="CG1002">
        <v>1</v>
      </c>
      <c r="CH1002">
        <v>0</v>
      </c>
      <c r="CI1002">
        <v>0</v>
      </c>
      <c r="CJ1002">
        <v>1</v>
      </c>
      <c r="CK1002">
        <v>0</v>
      </c>
      <c r="CL1002" s="17">
        <v>1</v>
      </c>
      <c r="CM1002">
        <v>0.04</v>
      </c>
      <c r="CN1002">
        <v>4</v>
      </c>
      <c r="CO1002">
        <v>1</v>
      </c>
      <c r="CP1002">
        <v>0</v>
      </c>
      <c r="CQ1002">
        <v>38</v>
      </c>
      <c r="CR1002" s="33" t="s">
        <v>85</v>
      </c>
    </row>
    <row r="1003" spans="1:96" x14ac:dyDescent="0.25">
      <c r="A1003">
        <v>1002</v>
      </c>
      <c r="B1003">
        <v>69</v>
      </c>
      <c r="C1003" s="24" t="s">
        <v>3913</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429</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s="17">
        <v>0</v>
      </c>
      <c r="BT1003">
        <v>0</v>
      </c>
      <c r="BU1003">
        <v>0</v>
      </c>
      <c r="BV1003">
        <v>1</v>
      </c>
      <c r="BW1003" s="17">
        <v>0</v>
      </c>
      <c r="BX1003">
        <v>0</v>
      </c>
      <c r="BY1003">
        <v>0</v>
      </c>
      <c r="BZ1003" s="17">
        <v>0</v>
      </c>
      <c r="CA1003">
        <v>1</v>
      </c>
      <c r="CB1003">
        <v>1</v>
      </c>
      <c r="CC1003">
        <v>1</v>
      </c>
      <c r="CD1003">
        <v>1</v>
      </c>
      <c r="CE1003">
        <v>0</v>
      </c>
      <c r="CF1003">
        <v>0</v>
      </c>
      <c r="CG1003">
        <v>1</v>
      </c>
      <c r="CH1003">
        <v>0</v>
      </c>
      <c r="CI1003">
        <v>0</v>
      </c>
      <c r="CJ1003">
        <v>1</v>
      </c>
      <c r="CK1003">
        <v>0</v>
      </c>
      <c r="CL1003" s="17">
        <v>1</v>
      </c>
      <c r="CM1003">
        <v>0.04</v>
      </c>
      <c r="CN1003">
        <v>4</v>
      </c>
      <c r="CO1003">
        <v>1</v>
      </c>
      <c r="CP1003">
        <v>0</v>
      </c>
      <c r="CQ1003">
        <v>38</v>
      </c>
      <c r="CR1003" s="33" t="s">
        <v>85</v>
      </c>
    </row>
    <row r="1004" spans="1:96" x14ac:dyDescent="0.25">
      <c r="A1004">
        <v>1003</v>
      </c>
      <c r="B1004">
        <v>69</v>
      </c>
      <c r="C1004" s="24" t="s">
        <v>3913</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429</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s="17">
        <v>0</v>
      </c>
      <c r="BT1004">
        <v>0</v>
      </c>
      <c r="BU1004">
        <v>0</v>
      </c>
      <c r="BV1004">
        <v>1</v>
      </c>
      <c r="BW1004" s="17">
        <v>0</v>
      </c>
      <c r="BX1004">
        <v>0</v>
      </c>
      <c r="BY1004">
        <v>0</v>
      </c>
      <c r="BZ1004" s="17">
        <v>0</v>
      </c>
      <c r="CA1004">
        <v>1</v>
      </c>
      <c r="CB1004">
        <v>1</v>
      </c>
      <c r="CC1004">
        <v>1</v>
      </c>
      <c r="CD1004">
        <v>1</v>
      </c>
      <c r="CE1004">
        <v>0</v>
      </c>
      <c r="CF1004">
        <v>0</v>
      </c>
      <c r="CG1004">
        <v>1</v>
      </c>
      <c r="CH1004">
        <v>0</v>
      </c>
      <c r="CI1004">
        <v>0</v>
      </c>
      <c r="CJ1004">
        <v>1</v>
      </c>
      <c r="CK1004">
        <v>0</v>
      </c>
      <c r="CL1004" s="17">
        <v>1</v>
      </c>
      <c r="CM1004">
        <v>0.04</v>
      </c>
      <c r="CN1004">
        <v>4</v>
      </c>
      <c r="CO1004">
        <v>1</v>
      </c>
      <c r="CP1004">
        <v>0</v>
      </c>
      <c r="CQ1004">
        <v>38</v>
      </c>
      <c r="CR1004" s="33" t="s">
        <v>85</v>
      </c>
    </row>
    <row r="1005" spans="1:96" x14ac:dyDescent="0.25">
      <c r="A1005">
        <v>1004</v>
      </c>
      <c r="B1005">
        <v>69</v>
      </c>
      <c r="C1005" s="24" t="s">
        <v>3913</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429</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s="17">
        <v>0</v>
      </c>
      <c r="BT1005">
        <v>0</v>
      </c>
      <c r="BU1005">
        <v>0</v>
      </c>
      <c r="BV1005">
        <v>1</v>
      </c>
      <c r="BW1005" s="17">
        <v>0</v>
      </c>
      <c r="BX1005">
        <v>0</v>
      </c>
      <c r="BY1005">
        <v>0</v>
      </c>
      <c r="BZ1005" s="17">
        <v>0</v>
      </c>
      <c r="CA1005">
        <v>1</v>
      </c>
      <c r="CB1005">
        <v>1</v>
      </c>
      <c r="CC1005">
        <v>1</v>
      </c>
      <c r="CD1005">
        <v>1</v>
      </c>
      <c r="CE1005">
        <v>0</v>
      </c>
      <c r="CF1005">
        <v>0</v>
      </c>
      <c r="CG1005">
        <v>1</v>
      </c>
      <c r="CH1005">
        <v>0</v>
      </c>
      <c r="CI1005">
        <v>0</v>
      </c>
      <c r="CJ1005">
        <v>1</v>
      </c>
      <c r="CK1005">
        <v>0</v>
      </c>
      <c r="CL1005" s="17">
        <v>1</v>
      </c>
      <c r="CM1005">
        <v>0.04</v>
      </c>
      <c r="CN1005">
        <v>4</v>
      </c>
      <c r="CO1005">
        <v>1</v>
      </c>
      <c r="CP1005">
        <v>0</v>
      </c>
      <c r="CQ1005">
        <v>38</v>
      </c>
      <c r="CR1005" s="33" t="s">
        <v>85</v>
      </c>
    </row>
    <row r="1006" spans="1:96" x14ac:dyDescent="0.25">
      <c r="A1006">
        <v>1005</v>
      </c>
      <c r="B1006">
        <v>69</v>
      </c>
      <c r="C1006" s="24" t="s">
        <v>3913</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429</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s="17">
        <v>0</v>
      </c>
      <c r="BT1006">
        <v>0</v>
      </c>
      <c r="BU1006">
        <v>0</v>
      </c>
      <c r="BV1006">
        <v>1</v>
      </c>
      <c r="BW1006" s="17">
        <v>0</v>
      </c>
      <c r="BX1006">
        <v>0</v>
      </c>
      <c r="BY1006">
        <v>0</v>
      </c>
      <c r="BZ1006" s="17">
        <v>0</v>
      </c>
      <c r="CA1006">
        <v>1</v>
      </c>
      <c r="CB1006">
        <v>1</v>
      </c>
      <c r="CC1006">
        <v>1</v>
      </c>
      <c r="CD1006">
        <v>1</v>
      </c>
      <c r="CE1006">
        <v>0</v>
      </c>
      <c r="CF1006">
        <v>0</v>
      </c>
      <c r="CG1006">
        <v>1</v>
      </c>
      <c r="CH1006">
        <v>0</v>
      </c>
      <c r="CI1006">
        <v>0</v>
      </c>
      <c r="CJ1006">
        <v>1</v>
      </c>
      <c r="CK1006">
        <v>0</v>
      </c>
      <c r="CL1006" s="17">
        <v>1</v>
      </c>
      <c r="CM1006">
        <v>0.04</v>
      </c>
      <c r="CN1006">
        <v>4</v>
      </c>
      <c r="CO1006">
        <v>1</v>
      </c>
      <c r="CP1006">
        <v>0</v>
      </c>
      <c r="CQ1006">
        <v>38</v>
      </c>
      <c r="CR1006" s="33" t="s">
        <v>85</v>
      </c>
    </row>
    <row r="1007" spans="1:96" x14ac:dyDescent="0.25">
      <c r="A1007">
        <v>1006</v>
      </c>
      <c r="B1007">
        <v>69</v>
      </c>
      <c r="C1007" s="24" t="s">
        <v>3913</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429</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s="17">
        <v>0</v>
      </c>
      <c r="BT1007">
        <v>0</v>
      </c>
      <c r="BU1007">
        <v>0</v>
      </c>
      <c r="BV1007">
        <v>1</v>
      </c>
      <c r="BW1007" s="17">
        <v>0</v>
      </c>
      <c r="BX1007">
        <v>0</v>
      </c>
      <c r="BY1007">
        <v>0</v>
      </c>
      <c r="BZ1007" s="17">
        <v>0</v>
      </c>
      <c r="CA1007">
        <v>1</v>
      </c>
      <c r="CB1007">
        <v>1</v>
      </c>
      <c r="CC1007">
        <v>1</v>
      </c>
      <c r="CD1007">
        <v>1</v>
      </c>
      <c r="CE1007">
        <v>0</v>
      </c>
      <c r="CF1007">
        <v>0</v>
      </c>
      <c r="CG1007">
        <v>1</v>
      </c>
      <c r="CH1007">
        <v>0</v>
      </c>
      <c r="CI1007">
        <v>0</v>
      </c>
      <c r="CJ1007">
        <v>1</v>
      </c>
      <c r="CK1007">
        <v>0</v>
      </c>
      <c r="CL1007" s="17">
        <v>0</v>
      </c>
      <c r="CM1007">
        <v>0.04</v>
      </c>
      <c r="CN1007">
        <v>4</v>
      </c>
      <c r="CO1007">
        <v>1</v>
      </c>
      <c r="CP1007">
        <v>0</v>
      </c>
      <c r="CQ1007">
        <v>38</v>
      </c>
      <c r="CR1007" s="33" t="s">
        <v>85</v>
      </c>
    </row>
    <row r="1008" spans="1:96" x14ac:dyDescent="0.25">
      <c r="A1008">
        <v>1007</v>
      </c>
      <c r="B1008">
        <v>69</v>
      </c>
      <c r="C1008" s="24" t="s">
        <v>3913</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429</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s="17">
        <v>0</v>
      </c>
      <c r="BT1008">
        <v>0</v>
      </c>
      <c r="BU1008">
        <v>0</v>
      </c>
      <c r="BV1008">
        <v>1</v>
      </c>
      <c r="BW1008" s="17">
        <v>0</v>
      </c>
      <c r="BX1008">
        <v>0</v>
      </c>
      <c r="BY1008">
        <v>0</v>
      </c>
      <c r="BZ1008" s="17">
        <v>0</v>
      </c>
      <c r="CA1008">
        <v>1</v>
      </c>
      <c r="CB1008">
        <v>1</v>
      </c>
      <c r="CC1008">
        <v>1</v>
      </c>
      <c r="CD1008">
        <v>1</v>
      </c>
      <c r="CE1008">
        <v>0</v>
      </c>
      <c r="CF1008">
        <v>0</v>
      </c>
      <c r="CG1008">
        <v>1</v>
      </c>
      <c r="CH1008">
        <v>0</v>
      </c>
      <c r="CI1008">
        <v>0</v>
      </c>
      <c r="CJ1008">
        <v>1</v>
      </c>
      <c r="CK1008">
        <v>0</v>
      </c>
      <c r="CL1008" s="17">
        <v>0</v>
      </c>
      <c r="CM1008">
        <v>0.04</v>
      </c>
      <c r="CN1008">
        <v>4</v>
      </c>
      <c r="CO1008">
        <v>1</v>
      </c>
      <c r="CP1008">
        <v>0</v>
      </c>
      <c r="CQ1008">
        <v>38</v>
      </c>
      <c r="CR1008" s="33" t="s">
        <v>85</v>
      </c>
    </row>
    <row r="1009" spans="1:96" x14ac:dyDescent="0.25">
      <c r="A1009">
        <v>1008</v>
      </c>
      <c r="B1009">
        <v>69</v>
      </c>
      <c r="C1009" s="24" t="s">
        <v>3913</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429</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s="17">
        <v>0</v>
      </c>
      <c r="BT1009">
        <v>0</v>
      </c>
      <c r="BU1009">
        <v>0</v>
      </c>
      <c r="BV1009">
        <v>1</v>
      </c>
      <c r="BW1009" s="17">
        <v>0</v>
      </c>
      <c r="BX1009">
        <v>0</v>
      </c>
      <c r="BY1009">
        <v>0</v>
      </c>
      <c r="BZ1009" s="17">
        <v>0</v>
      </c>
      <c r="CA1009">
        <v>1</v>
      </c>
      <c r="CB1009">
        <v>1</v>
      </c>
      <c r="CC1009">
        <v>1</v>
      </c>
      <c r="CD1009">
        <v>1</v>
      </c>
      <c r="CE1009">
        <v>0</v>
      </c>
      <c r="CF1009">
        <v>0</v>
      </c>
      <c r="CG1009">
        <v>1</v>
      </c>
      <c r="CH1009">
        <v>0</v>
      </c>
      <c r="CI1009">
        <v>0</v>
      </c>
      <c r="CJ1009">
        <v>1</v>
      </c>
      <c r="CK1009">
        <v>0</v>
      </c>
      <c r="CL1009" s="17">
        <v>0</v>
      </c>
      <c r="CM1009">
        <v>0.04</v>
      </c>
      <c r="CN1009">
        <v>4</v>
      </c>
      <c r="CO1009">
        <v>1</v>
      </c>
      <c r="CP1009">
        <v>0</v>
      </c>
      <c r="CQ1009">
        <v>38</v>
      </c>
      <c r="CR1009" s="33" t="s">
        <v>85</v>
      </c>
    </row>
    <row r="1010" spans="1:96" x14ac:dyDescent="0.25">
      <c r="A1010">
        <v>1009</v>
      </c>
      <c r="B1010">
        <v>69</v>
      </c>
      <c r="C1010" s="24" t="s">
        <v>3913</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429</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s="17">
        <v>0</v>
      </c>
      <c r="BT1010">
        <v>0</v>
      </c>
      <c r="BU1010">
        <v>0</v>
      </c>
      <c r="BV1010">
        <v>1</v>
      </c>
      <c r="BW1010" s="17">
        <v>0</v>
      </c>
      <c r="BX1010">
        <v>0</v>
      </c>
      <c r="BY1010">
        <v>0</v>
      </c>
      <c r="BZ1010" s="17">
        <v>0</v>
      </c>
      <c r="CA1010">
        <v>1</v>
      </c>
      <c r="CB1010">
        <v>1</v>
      </c>
      <c r="CC1010">
        <v>1</v>
      </c>
      <c r="CD1010">
        <v>1</v>
      </c>
      <c r="CE1010">
        <v>0</v>
      </c>
      <c r="CF1010">
        <v>0</v>
      </c>
      <c r="CG1010">
        <v>1</v>
      </c>
      <c r="CH1010">
        <v>0</v>
      </c>
      <c r="CI1010">
        <v>0</v>
      </c>
      <c r="CJ1010">
        <v>1</v>
      </c>
      <c r="CK1010">
        <v>0</v>
      </c>
      <c r="CL1010" s="17">
        <v>0</v>
      </c>
      <c r="CM1010">
        <v>0.04</v>
      </c>
      <c r="CN1010">
        <v>4</v>
      </c>
      <c r="CO1010">
        <v>1</v>
      </c>
      <c r="CP1010">
        <v>0</v>
      </c>
      <c r="CQ1010">
        <v>38</v>
      </c>
      <c r="CR1010" s="33" t="s">
        <v>85</v>
      </c>
    </row>
    <row r="1011" spans="1:96" x14ac:dyDescent="0.25">
      <c r="A1011">
        <v>1010</v>
      </c>
      <c r="B1011">
        <v>69</v>
      </c>
      <c r="C1011" s="24" t="s">
        <v>3913</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429</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s="17">
        <v>0</v>
      </c>
      <c r="BT1011">
        <v>0</v>
      </c>
      <c r="BU1011">
        <v>0</v>
      </c>
      <c r="BV1011">
        <v>1</v>
      </c>
      <c r="BW1011" s="17">
        <v>0</v>
      </c>
      <c r="BX1011">
        <v>0</v>
      </c>
      <c r="BY1011">
        <v>0</v>
      </c>
      <c r="BZ1011" s="17">
        <v>0</v>
      </c>
      <c r="CA1011">
        <v>1</v>
      </c>
      <c r="CB1011">
        <v>1</v>
      </c>
      <c r="CC1011">
        <v>1</v>
      </c>
      <c r="CD1011">
        <v>1</v>
      </c>
      <c r="CE1011">
        <v>0</v>
      </c>
      <c r="CF1011">
        <v>0</v>
      </c>
      <c r="CG1011">
        <v>1</v>
      </c>
      <c r="CH1011">
        <v>0</v>
      </c>
      <c r="CI1011">
        <v>0</v>
      </c>
      <c r="CJ1011">
        <v>1</v>
      </c>
      <c r="CK1011">
        <v>0</v>
      </c>
      <c r="CL1011" s="17">
        <v>0</v>
      </c>
      <c r="CM1011">
        <v>0.04</v>
      </c>
      <c r="CN1011">
        <v>4</v>
      </c>
      <c r="CO1011">
        <v>1</v>
      </c>
      <c r="CP1011">
        <v>0</v>
      </c>
      <c r="CQ1011">
        <v>38</v>
      </c>
      <c r="CR1011" s="33" t="s">
        <v>85</v>
      </c>
    </row>
    <row r="1012" spans="1:96" x14ac:dyDescent="0.25">
      <c r="A1012">
        <v>1011</v>
      </c>
      <c r="B1012">
        <v>70</v>
      </c>
      <c r="C1012" s="24" t="s">
        <v>3927</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0.56000000000000005</v>
      </c>
      <c r="AT1012" s="39">
        <v>0.44</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s="17">
        <v>0</v>
      </c>
      <c r="BT1012">
        <v>0</v>
      </c>
      <c r="BU1012">
        <v>0</v>
      </c>
      <c r="BV1012">
        <v>1</v>
      </c>
      <c r="BW1012" s="17">
        <v>0</v>
      </c>
      <c r="BX1012">
        <v>0</v>
      </c>
      <c r="BY1012">
        <v>0</v>
      </c>
      <c r="BZ1012" s="17">
        <v>0</v>
      </c>
      <c r="CA1012">
        <v>0</v>
      </c>
      <c r="CB1012">
        <v>0</v>
      </c>
      <c r="CC1012">
        <v>1</v>
      </c>
      <c r="CD1012">
        <v>1</v>
      </c>
      <c r="CE1012">
        <v>0</v>
      </c>
      <c r="CF1012">
        <v>1</v>
      </c>
      <c r="CG1012">
        <v>1</v>
      </c>
      <c r="CH1012">
        <v>1</v>
      </c>
      <c r="CI1012">
        <v>0</v>
      </c>
      <c r="CJ1012">
        <v>0</v>
      </c>
      <c r="CK1012">
        <v>1</v>
      </c>
      <c r="CL1012" s="17">
        <v>0</v>
      </c>
      <c r="CM1012">
        <v>0</v>
      </c>
      <c r="CN1012">
        <v>2</v>
      </c>
      <c r="CO1012">
        <v>0</v>
      </c>
      <c r="CP1012">
        <v>1</v>
      </c>
      <c r="CQ1012">
        <v>33</v>
      </c>
      <c r="CR1012" s="33" t="s">
        <v>85</v>
      </c>
    </row>
    <row r="1013" spans="1:96" x14ac:dyDescent="0.25">
      <c r="A1013">
        <v>1012</v>
      </c>
      <c r="B1013">
        <v>70</v>
      </c>
      <c r="C1013" s="24" t="s">
        <v>3927</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0.56000000000000005</v>
      </c>
      <c r="AT1013" s="39">
        <v>0.44</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s="17">
        <v>0</v>
      </c>
      <c r="BT1013">
        <v>0</v>
      </c>
      <c r="BU1013">
        <v>0</v>
      </c>
      <c r="BV1013">
        <v>1</v>
      </c>
      <c r="BW1013" s="17">
        <v>0</v>
      </c>
      <c r="BX1013">
        <v>0</v>
      </c>
      <c r="BY1013">
        <v>0</v>
      </c>
      <c r="BZ1013" s="17">
        <v>0</v>
      </c>
      <c r="CA1013">
        <v>0</v>
      </c>
      <c r="CB1013">
        <v>0</v>
      </c>
      <c r="CC1013">
        <v>1</v>
      </c>
      <c r="CD1013">
        <v>1</v>
      </c>
      <c r="CE1013">
        <v>0</v>
      </c>
      <c r="CF1013">
        <v>1</v>
      </c>
      <c r="CG1013">
        <v>1</v>
      </c>
      <c r="CH1013">
        <v>1</v>
      </c>
      <c r="CI1013">
        <v>0</v>
      </c>
      <c r="CJ1013">
        <v>1</v>
      </c>
      <c r="CK1013">
        <v>1</v>
      </c>
      <c r="CL1013" s="17">
        <v>0</v>
      </c>
      <c r="CM1013">
        <v>0</v>
      </c>
      <c r="CN1013">
        <v>2</v>
      </c>
      <c r="CO1013">
        <v>0</v>
      </c>
      <c r="CP1013">
        <v>1</v>
      </c>
      <c r="CQ1013">
        <v>33</v>
      </c>
      <c r="CR1013" s="33" t="s">
        <v>85</v>
      </c>
    </row>
    <row r="1014" spans="1:96" x14ac:dyDescent="0.25">
      <c r="A1014">
        <v>1013</v>
      </c>
      <c r="B1014">
        <v>70</v>
      </c>
      <c r="C1014" s="24" t="s">
        <v>3927</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0.56000000000000005</v>
      </c>
      <c r="AT1014" s="39">
        <v>0.44</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s="17">
        <v>0</v>
      </c>
      <c r="BT1014">
        <v>0</v>
      </c>
      <c r="BU1014">
        <v>0</v>
      </c>
      <c r="BV1014">
        <v>1</v>
      </c>
      <c r="BW1014" s="17">
        <v>0</v>
      </c>
      <c r="BX1014">
        <v>0</v>
      </c>
      <c r="BY1014">
        <v>0</v>
      </c>
      <c r="BZ1014" s="17">
        <v>0</v>
      </c>
      <c r="CA1014">
        <v>0</v>
      </c>
      <c r="CB1014">
        <v>0</v>
      </c>
      <c r="CC1014">
        <v>1</v>
      </c>
      <c r="CD1014">
        <v>1</v>
      </c>
      <c r="CE1014">
        <v>0</v>
      </c>
      <c r="CF1014">
        <v>1</v>
      </c>
      <c r="CG1014">
        <v>1</v>
      </c>
      <c r="CH1014">
        <v>1</v>
      </c>
      <c r="CI1014">
        <v>1</v>
      </c>
      <c r="CJ1014">
        <v>1</v>
      </c>
      <c r="CK1014">
        <v>1</v>
      </c>
      <c r="CL1014" s="17">
        <v>0</v>
      </c>
      <c r="CM1014">
        <v>0</v>
      </c>
      <c r="CN1014">
        <v>2</v>
      </c>
      <c r="CO1014">
        <v>0</v>
      </c>
      <c r="CP1014">
        <v>1</v>
      </c>
      <c r="CQ1014">
        <v>33</v>
      </c>
      <c r="CR1014" s="33" t="s">
        <v>85</v>
      </c>
    </row>
    <row r="1015" spans="1:96" x14ac:dyDescent="0.25">
      <c r="A1015">
        <v>1014</v>
      </c>
      <c r="B1015">
        <v>70</v>
      </c>
      <c r="C1015" s="24" t="s">
        <v>3927</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0.56000000000000005</v>
      </c>
      <c r="AT1015" s="39">
        <v>0.44</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s="17">
        <v>0</v>
      </c>
      <c r="BT1015">
        <v>0</v>
      </c>
      <c r="BU1015">
        <v>0</v>
      </c>
      <c r="BV1015">
        <v>1</v>
      </c>
      <c r="BW1015" s="17">
        <v>0</v>
      </c>
      <c r="BX1015">
        <v>0</v>
      </c>
      <c r="BY1015">
        <v>0</v>
      </c>
      <c r="BZ1015" s="17">
        <v>0</v>
      </c>
      <c r="CA1015">
        <v>0</v>
      </c>
      <c r="CB1015">
        <v>0</v>
      </c>
      <c r="CC1015">
        <v>1</v>
      </c>
      <c r="CD1015">
        <v>1</v>
      </c>
      <c r="CE1015">
        <v>0</v>
      </c>
      <c r="CF1015">
        <v>1</v>
      </c>
      <c r="CG1015">
        <v>1</v>
      </c>
      <c r="CH1015">
        <v>1</v>
      </c>
      <c r="CI1015">
        <v>1</v>
      </c>
      <c r="CJ1015">
        <v>1</v>
      </c>
      <c r="CK1015">
        <v>1</v>
      </c>
      <c r="CL1015" s="17">
        <v>0</v>
      </c>
      <c r="CM1015">
        <v>0</v>
      </c>
      <c r="CN1015">
        <v>2</v>
      </c>
      <c r="CO1015">
        <v>0</v>
      </c>
      <c r="CP1015">
        <v>1</v>
      </c>
      <c r="CQ1015">
        <v>33</v>
      </c>
      <c r="CR1015" s="33" t="s">
        <v>85</v>
      </c>
    </row>
    <row r="1016" spans="1:96" x14ac:dyDescent="0.25">
      <c r="A1016">
        <v>1015</v>
      </c>
      <c r="B1016">
        <v>70</v>
      </c>
      <c r="C1016" s="24" t="s">
        <v>3927</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0.56000000000000005</v>
      </c>
      <c r="AT1016" s="39">
        <v>0.44</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1</v>
      </c>
      <c r="BQ1016">
        <v>0</v>
      </c>
      <c r="BR1016">
        <v>0</v>
      </c>
      <c r="BS1016" s="17">
        <v>0</v>
      </c>
      <c r="BT1016">
        <v>0</v>
      </c>
      <c r="BU1016">
        <v>1</v>
      </c>
      <c r="BV1016">
        <v>0</v>
      </c>
      <c r="BW1016" s="17">
        <v>0</v>
      </c>
      <c r="BX1016">
        <v>0</v>
      </c>
      <c r="BY1016">
        <v>0</v>
      </c>
      <c r="BZ1016" s="17">
        <v>0</v>
      </c>
      <c r="CA1016">
        <v>0</v>
      </c>
      <c r="CB1016">
        <v>0</v>
      </c>
      <c r="CC1016">
        <v>1</v>
      </c>
      <c r="CD1016">
        <v>1</v>
      </c>
      <c r="CE1016">
        <v>0</v>
      </c>
      <c r="CF1016">
        <v>1</v>
      </c>
      <c r="CG1016">
        <v>1</v>
      </c>
      <c r="CH1016">
        <v>1</v>
      </c>
      <c r="CI1016">
        <v>0</v>
      </c>
      <c r="CJ1016">
        <v>0</v>
      </c>
      <c r="CK1016">
        <v>1</v>
      </c>
      <c r="CL1016" s="17">
        <v>0</v>
      </c>
      <c r="CM1016">
        <v>0</v>
      </c>
      <c r="CN1016">
        <v>2</v>
      </c>
      <c r="CO1016">
        <v>0</v>
      </c>
      <c r="CP1016">
        <v>1</v>
      </c>
      <c r="CQ1016">
        <v>33</v>
      </c>
      <c r="CR1016" s="33" t="s">
        <v>85</v>
      </c>
    </row>
    <row r="1017" spans="1:96" x14ac:dyDescent="0.25">
      <c r="A1017">
        <v>1016</v>
      </c>
      <c r="B1017">
        <v>70</v>
      </c>
      <c r="C1017" s="24" t="s">
        <v>3927</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0.56000000000000005</v>
      </c>
      <c r="AT1017" s="39">
        <v>0.44</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1</v>
      </c>
      <c r="BQ1017">
        <v>0</v>
      </c>
      <c r="BR1017">
        <v>0</v>
      </c>
      <c r="BS1017" s="17">
        <v>0</v>
      </c>
      <c r="BT1017">
        <v>0</v>
      </c>
      <c r="BU1017">
        <v>1</v>
      </c>
      <c r="BV1017">
        <v>0</v>
      </c>
      <c r="BW1017" s="17">
        <v>0</v>
      </c>
      <c r="BX1017">
        <v>0</v>
      </c>
      <c r="BY1017">
        <v>0</v>
      </c>
      <c r="BZ1017" s="17">
        <v>0</v>
      </c>
      <c r="CA1017">
        <v>0</v>
      </c>
      <c r="CB1017">
        <v>0</v>
      </c>
      <c r="CC1017">
        <v>1</v>
      </c>
      <c r="CD1017">
        <v>1</v>
      </c>
      <c r="CE1017">
        <v>0</v>
      </c>
      <c r="CF1017">
        <v>1</v>
      </c>
      <c r="CG1017">
        <v>1</v>
      </c>
      <c r="CH1017">
        <v>1</v>
      </c>
      <c r="CI1017">
        <v>0</v>
      </c>
      <c r="CJ1017">
        <v>0</v>
      </c>
      <c r="CK1017">
        <v>1</v>
      </c>
      <c r="CL1017" s="17">
        <v>0</v>
      </c>
      <c r="CM1017">
        <v>0</v>
      </c>
      <c r="CN1017">
        <v>2</v>
      </c>
      <c r="CO1017">
        <v>0</v>
      </c>
      <c r="CP1017">
        <v>1</v>
      </c>
      <c r="CQ1017">
        <v>33</v>
      </c>
      <c r="CR1017" s="33" t="s">
        <v>85</v>
      </c>
    </row>
    <row r="1018" spans="1:96" x14ac:dyDescent="0.25">
      <c r="A1018">
        <v>1017</v>
      </c>
      <c r="B1018">
        <v>70</v>
      </c>
      <c r="C1018" s="24" t="s">
        <v>3927</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0.56000000000000005</v>
      </c>
      <c r="AT1018" s="39">
        <v>0.44</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1</v>
      </c>
      <c r="BQ1018">
        <v>0</v>
      </c>
      <c r="BR1018">
        <v>0</v>
      </c>
      <c r="BS1018" s="17">
        <v>0</v>
      </c>
      <c r="BT1018">
        <v>0</v>
      </c>
      <c r="BU1018">
        <v>1</v>
      </c>
      <c r="BV1018">
        <v>0</v>
      </c>
      <c r="BW1018" s="17">
        <v>0</v>
      </c>
      <c r="BX1018">
        <v>0</v>
      </c>
      <c r="BY1018">
        <v>0</v>
      </c>
      <c r="BZ1018" s="17">
        <v>0</v>
      </c>
      <c r="CA1018">
        <v>0</v>
      </c>
      <c r="CB1018">
        <v>0</v>
      </c>
      <c r="CC1018">
        <v>1</v>
      </c>
      <c r="CD1018">
        <v>1</v>
      </c>
      <c r="CE1018">
        <v>0</v>
      </c>
      <c r="CF1018">
        <v>1</v>
      </c>
      <c r="CG1018">
        <v>1</v>
      </c>
      <c r="CH1018">
        <v>1</v>
      </c>
      <c r="CI1018">
        <v>0</v>
      </c>
      <c r="CJ1018">
        <v>1</v>
      </c>
      <c r="CK1018">
        <v>1</v>
      </c>
      <c r="CL1018" s="17">
        <v>0</v>
      </c>
      <c r="CM1018">
        <v>0</v>
      </c>
      <c r="CN1018">
        <v>2</v>
      </c>
      <c r="CO1018">
        <v>0</v>
      </c>
      <c r="CP1018">
        <v>1</v>
      </c>
      <c r="CQ1018">
        <v>33</v>
      </c>
      <c r="CR1018" s="33" t="s">
        <v>85</v>
      </c>
    </row>
    <row r="1019" spans="1:96" x14ac:dyDescent="0.25">
      <c r="A1019">
        <v>1018</v>
      </c>
      <c r="B1019">
        <v>70</v>
      </c>
      <c r="C1019" s="24" t="s">
        <v>3927</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0.56000000000000005</v>
      </c>
      <c r="AT1019" s="39">
        <v>0.44</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1</v>
      </c>
      <c r="BQ1019">
        <v>0</v>
      </c>
      <c r="BR1019">
        <v>0</v>
      </c>
      <c r="BS1019" s="17">
        <v>0</v>
      </c>
      <c r="BT1019">
        <v>0</v>
      </c>
      <c r="BU1019">
        <v>1</v>
      </c>
      <c r="BV1019">
        <v>0</v>
      </c>
      <c r="BW1019" s="17">
        <v>0</v>
      </c>
      <c r="BX1019">
        <v>0</v>
      </c>
      <c r="BY1019">
        <v>0</v>
      </c>
      <c r="BZ1019" s="17">
        <v>0</v>
      </c>
      <c r="CA1019">
        <v>0</v>
      </c>
      <c r="CB1019">
        <v>0</v>
      </c>
      <c r="CC1019">
        <v>1</v>
      </c>
      <c r="CD1019">
        <v>1</v>
      </c>
      <c r="CE1019">
        <v>0</v>
      </c>
      <c r="CF1019">
        <v>1</v>
      </c>
      <c r="CG1019">
        <v>1</v>
      </c>
      <c r="CH1019">
        <v>1</v>
      </c>
      <c r="CI1019">
        <v>0</v>
      </c>
      <c r="CJ1019">
        <v>1</v>
      </c>
      <c r="CK1019">
        <v>1</v>
      </c>
      <c r="CL1019" s="17">
        <v>0</v>
      </c>
      <c r="CM1019">
        <v>0</v>
      </c>
      <c r="CN1019">
        <v>2</v>
      </c>
      <c r="CO1019">
        <v>0</v>
      </c>
      <c r="CP1019">
        <v>1</v>
      </c>
      <c r="CQ1019">
        <v>33</v>
      </c>
      <c r="CR1019" s="33" t="s">
        <v>85</v>
      </c>
    </row>
    <row r="1020" spans="1:96" x14ac:dyDescent="0.25">
      <c r="A1020">
        <v>1019</v>
      </c>
      <c r="B1020">
        <v>70</v>
      </c>
      <c r="C1020" s="24" t="s">
        <v>3927</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0.56000000000000005</v>
      </c>
      <c r="AT1020" s="39">
        <v>0.44</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1</v>
      </c>
      <c r="BQ1020">
        <v>0</v>
      </c>
      <c r="BR1020">
        <v>0</v>
      </c>
      <c r="BS1020" s="17">
        <v>0</v>
      </c>
      <c r="BT1020">
        <v>0</v>
      </c>
      <c r="BU1020">
        <v>1</v>
      </c>
      <c r="BV1020">
        <v>0</v>
      </c>
      <c r="BW1020" s="17">
        <v>0</v>
      </c>
      <c r="BX1020">
        <v>0</v>
      </c>
      <c r="BY1020">
        <v>0</v>
      </c>
      <c r="BZ1020" s="17">
        <v>0</v>
      </c>
      <c r="CA1020">
        <v>0</v>
      </c>
      <c r="CB1020">
        <v>0</v>
      </c>
      <c r="CC1020">
        <v>1</v>
      </c>
      <c r="CD1020">
        <v>1</v>
      </c>
      <c r="CE1020">
        <v>0</v>
      </c>
      <c r="CF1020">
        <v>1</v>
      </c>
      <c r="CG1020">
        <v>1</v>
      </c>
      <c r="CH1020">
        <v>1</v>
      </c>
      <c r="CI1020">
        <v>1</v>
      </c>
      <c r="CJ1020">
        <v>1</v>
      </c>
      <c r="CK1020">
        <v>1</v>
      </c>
      <c r="CL1020" s="17">
        <v>0</v>
      </c>
      <c r="CM1020">
        <v>0</v>
      </c>
      <c r="CN1020">
        <v>2</v>
      </c>
      <c r="CO1020">
        <v>0</v>
      </c>
      <c r="CP1020">
        <v>1</v>
      </c>
      <c r="CQ1020">
        <v>33</v>
      </c>
      <c r="CR1020" s="33" t="s">
        <v>85</v>
      </c>
    </row>
    <row r="1021" spans="1:96" x14ac:dyDescent="0.25">
      <c r="A1021">
        <v>1020</v>
      </c>
      <c r="B1021">
        <v>70</v>
      </c>
      <c r="C1021" s="24" t="s">
        <v>3927</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0.56000000000000005</v>
      </c>
      <c r="AT1021" s="39">
        <v>0.44</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1</v>
      </c>
      <c r="BQ1021">
        <v>0</v>
      </c>
      <c r="BR1021">
        <v>0</v>
      </c>
      <c r="BS1021" s="17">
        <v>0</v>
      </c>
      <c r="BT1021">
        <v>0</v>
      </c>
      <c r="BU1021">
        <v>1</v>
      </c>
      <c r="BV1021">
        <v>0</v>
      </c>
      <c r="BW1021" s="17">
        <v>0</v>
      </c>
      <c r="BX1021">
        <v>0</v>
      </c>
      <c r="BY1021">
        <v>0</v>
      </c>
      <c r="BZ1021" s="17">
        <v>0</v>
      </c>
      <c r="CA1021">
        <v>0</v>
      </c>
      <c r="CB1021">
        <v>0</v>
      </c>
      <c r="CC1021">
        <v>1</v>
      </c>
      <c r="CD1021">
        <v>1</v>
      </c>
      <c r="CE1021">
        <v>0</v>
      </c>
      <c r="CF1021">
        <v>1</v>
      </c>
      <c r="CG1021">
        <v>1</v>
      </c>
      <c r="CH1021">
        <v>1</v>
      </c>
      <c r="CI1021">
        <v>1</v>
      </c>
      <c r="CJ1021">
        <v>1</v>
      </c>
      <c r="CK1021">
        <v>1</v>
      </c>
      <c r="CL1021" s="17">
        <v>0</v>
      </c>
      <c r="CM1021">
        <v>0</v>
      </c>
      <c r="CN1021">
        <v>2</v>
      </c>
      <c r="CO1021">
        <v>0</v>
      </c>
      <c r="CP1021">
        <v>1</v>
      </c>
      <c r="CQ1021">
        <v>33</v>
      </c>
      <c r="CR1021" s="33" t="s">
        <v>85</v>
      </c>
    </row>
    <row r="1022" spans="1:96" x14ac:dyDescent="0.25">
      <c r="A1022">
        <v>1021</v>
      </c>
      <c r="B1022">
        <v>70</v>
      </c>
      <c r="C1022" s="24" t="s">
        <v>3927</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0.56000000000000005</v>
      </c>
      <c r="AT1022" s="39">
        <v>0.44</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1</v>
      </c>
      <c r="BQ1022">
        <v>0</v>
      </c>
      <c r="BR1022">
        <v>0</v>
      </c>
      <c r="BS1022" s="17">
        <v>0</v>
      </c>
      <c r="BT1022">
        <v>0</v>
      </c>
      <c r="BU1022">
        <v>1</v>
      </c>
      <c r="BV1022">
        <v>0</v>
      </c>
      <c r="BW1022" s="17">
        <v>0</v>
      </c>
      <c r="BX1022">
        <v>0</v>
      </c>
      <c r="BY1022">
        <v>0</v>
      </c>
      <c r="BZ1022" s="17">
        <v>0</v>
      </c>
      <c r="CA1022">
        <v>0</v>
      </c>
      <c r="CB1022">
        <v>0</v>
      </c>
      <c r="CC1022">
        <v>1</v>
      </c>
      <c r="CD1022">
        <v>1</v>
      </c>
      <c r="CE1022">
        <v>0</v>
      </c>
      <c r="CF1022">
        <v>1</v>
      </c>
      <c r="CG1022">
        <v>1</v>
      </c>
      <c r="CH1022">
        <v>1</v>
      </c>
      <c r="CI1022">
        <v>1</v>
      </c>
      <c r="CJ1022">
        <v>1</v>
      </c>
      <c r="CK1022">
        <v>1</v>
      </c>
      <c r="CL1022" s="17">
        <v>0</v>
      </c>
      <c r="CM1022">
        <v>0</v>
      </c>
      <c r="CN1022">
        <v>2</v>
      </c>
      <c r="CO1022">
        <v>0</v>
      </c>
      <c r="CP1022">
        <v>1</v>
      </c>
      <c r="CQ1022">
        <v>33</v>
      </c>
      <c r="CR1022" s="33" t="s">
        <v>85</v>
      </c>
    </row>
    <row r="1023" spans="1:96" x14ac:dyDescent="0.25">
      <c r="A1023">
        <v>1022</v>
      </c>
      <c r="B1023">
        <v>70</v>
      </c>
      <c r="C1023" s="24" t="s">
        <v>3927</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0.56000000000000005</v>
      </c>
      <c r="AT1023" s="39">
        <v>0.44</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1</v>
      </c>
      <c r="BQ1023">
        <v>0</v>
      </c>
      <c r="BR1023">
        <v>0</v>
      </c>
      <c r="BS1023" s="17">
        <v>0</v>
      </c>
      <c r="BT1023">
        <v>0</v>
      </c>
      <c r="BU1023">
        <v>1</v>
      </c>
      <c r="BV1023">
        <v>0</v>
      </c>
      <c r="BW1023" s="17">
        <v>0</v>
      </c>
      <c r="BX1023">
        <v>0</v>
      </c>
      <c r="BY1023">
        <v>0</v>
      </c>
      <c r="BZ1023" s="17">
        <v>0</v>
      </c>
      <c r="CA1023">
        <v>0</v>
      </c>
      <c r="CB1023">
        <v>0</v>
      </c>
      <c r="CC1023">
        <v>1</v>
      </c>
      <c r="CD1023">
        <v>1</v>
      </c>
      <c r="CE1023">
        <v>0</v>
      </c>
      <c r="CF1023">
        <v>1</v>
      </c>
      <c r="CG1023">
        <v>1</v>
      </c>
      <c r="CH1023">
        <v>1</v>
      </c>
      <c r="CI1023">
        <v>1</v>
      </c>
      <c r="CJ1023">
        <v>1</v>
      </c>
      <c r="CK1023">
        <v>1</v>
      </c>
      <c r="CL1023" s="17">
        <v>0</v>
      </c>
      <c r="CM1023">
        <v>0</v>
      </c>
      <c r="CN1023">
        <v>2</v>
      </c>
      <c r="CO1023">
        <v>0</v>
      </c>
      <c r="CP1023">
        <v>1</v>
      </c>
      <c r="CQ1023">
        <v>33</v>
      </c>
      <c r="CR1023" s="33" t="s">
        <v>85</v>
      </c>
    </row>
    <row r="1024" spans="1:96" x14ac:dyDescent="0.25">
      <c r="A1024">
        <v>1023</v>
      </c>
      <c r="B1024">
        <v>70</v>
      </c>
      <c r="C1024" s="24" t="s">
        <v>3927</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0.56000000000000005</v>
      </c>
      <c r="AT1024" s="39">
        <v>0.44</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s="17">
        <v>0</v>
      </c>
      <c r="BT1024">
        <v>0</v>
      </c>
      <c r="BU1024">
        <v>0</v>
      </c>
      <c r="BV1024">
        <v>1</v>
      </c>
      <c r="BW1024" s="17">
        <v>0</v>
      </c>
      <c r="BX1024">
        <v>0</v>
      </c>
      <c r="BY1024">
        <v>0</v>
      </c>
      <c r="BZ1024" s="17">
        <v>0</v>
      </c>
      <c r="CA1024">
        <v>0</v>
      </c>
      <c r="CB1024">
        <v>0</v>
      </c>
      <c r="CC1024">
        <v>1</v>
      </c>
      <c r="CD1024">
        <v>1</v>
      </c>
      <c r="CE1024">
        <v>0</v>
      </c>
      <c r="CF1024">
        <v>1</v>
      </c>
      <c r="CG1024">
        <v>1</v>
      </c>
      <c r="CH1024">
        <v>1</v>
      </c>
      <c r="CI1024">
        <v>0</v>
      </c>
      <c r="CJ1024">
        <v>0</v>
      </c>
      <c r="CK1024">
        <v>1</v>
      </c>
      <c r="CL1024" s="17">
        <v>0</v>
      </c>
      <c r="CM1024">
        <v>0</v>
      </c>
      <c r="CN1024">
        <v>2</v>
      </c>
      <c r="CO1024">
        <v>0</v>
      </c>
      <c r="CP1024">
        <v>1</v>
      </c>
      <c r="CQ1024">
        <v>33</v>
      </c>
      <c r="CR1024" s="33" t="s">
        <v>85</v>
      </c>
    </row>
    <row r="1025" spans="1:96" x14ac:dyDescent="0.25">
      <c r="A1025">
        <v>1024</v>
      </c>
      <c r="B1025">
        <v>70</v>
      </c>
      <c r="C1025" s="24" t="s">
        <v>3927</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0.56000000000000005</v>
      </c>
      <c r="AT1025" s="39">
        <v>0.44</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s="17">
        <v>0</v>
      </c>
      <c r="BT1025">
        <v>0</v>
      </c>
      <c r="BU1025">
        <v>0</v>
      </c>
      <c r="BV1025">
        <v>1</v>
      </c>
      <c r="BW1025" s="17">
        <v>0</v>
      </c>
      <c r="BX1025">
        <v>0</v>
      </c>
      <c r="BY1025">
        <v>0</v>
      </c>
      <c r="BZ1025" s="17">
        <v>0</v>
      </c>
      <c r="CA1025">
        <v>0</v>
      </c>
      <c r="CB1025">
        <v>0</v>
      </c>
      <c r="CC1025">
        <v>1</v>
      </c>
      <c r="CD1025">
        <v>1</v>
      </c>
      <c r="CE1025">
        <v>0</v>
      </c>
      <c r="CF1025">
        <v>1</v>
      </c>
      <c r="CG1025">
        <v>1</v>
      </c>
      <c r="CH1025">
        <v>1</v>
      </c>
      <c r="CI1025">
        <v>0</v>
      </c>
      <c r="CJ1025">
        <v>0</v>
      </c>
      <c r="CK1025">
        <v>1</v>
      </c>
      <c r="CL1025" s="17">
        <v>0</v>
      </c>
      <c r="CM1025">
        <v>0</v>
      </c>
      <c r="CN1025">
        <v>2</v>
      </c>
      <c r="CO1025">
        <v>0</v>
      </c>
      <c r="CP1025">
        <v>1</v>
      </c>
      <c r="CQ1025">
        <v>33</v>
      </c>
      <c r="CR1025" s="33" t="s">
        <v>85</v>
      </c>
    </row>
    <row r="1026" spans="1:96" x14ac:dyDescent="0.25">
      <c r="A1026">
        <v>1025</v>
      </c>
      <c r="B1026">
        <v>70</v>
      </c>
      <c r="C1026" s="24" t="s">
        <v>3927</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0.56000000000000005</v>
      </c>
      <c r="AT1026" s="39">
        <v>0.44</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1</v>
      </c>
      <c r="BQ1026">
        <v>0</v>
      </c>
      <c r="BR1026">
        <v>0</v>
      </c>
      <c r="BS1026" s="17">
        <v>0</v>
      </c>
      <c r="BT1026">
        <v>0</v>
      </c>
      <c r="BU1026">
        <v>1</v>
      </c>
      <c r="BV1026">
        <v>0</v>
      </c>
      <c r="BW1026" s="17">
        <v>0</v>
      </c>
      <c r="BX1026">
        <v>0</v>
      </c>
      <c r="BY1026">
        <v>0</v>
      </c>
      <c r="BZ1026" s="17">
        <v>0</v>
      </c>
      <c r="CA1026">
        <v>0</v>
      </c>
      <c r="CB1026">
        <v>0</v>
      </c>
      <c r="CC1026">
        <v>1</v>
      </c>
      <c r="CD1026">
        <v>1</v>
      </c>
      <c r="CE1026">
        <v>0</v>
      </c>
      <c r="CF1026">
        <v>1</v>
      </c>
      <c r="CG1026">
        <v>1</v>
      </c>
      <c r="CH1026">
        <v>1</v>
      </c>
      <c r="CI1026">
        <v>0</v>
      </c>
      <c r="CJ1026">
        <v>0</v>
      </c>
      <c r="CK1026">
        <v>1</v>
      </c>
      <c r="CL1026" s="17">
        <v>0</v>
      </c>
      <c r="CM1026">
        <v>0</v>
      </c>
      <c r="CN1026">
        <v>2</v>
      </c>
      <c r="CO1026">
        <v>0</v>
      </c>
      <c r="CP1026">
        <v>1</v>
      </c>
      <c r="CQ1026">
        <v>33</v>
      </c>
      <c r="CR1026" s="33" t="s">
        <v>85</v>
      </c>
    </row>
    <row r="1027" spans="1:96" x14ac:dyDescent="0.25">
      <c r="A1027">
        <v>1026</v>
      </c>
      <c r="B1027">
        <v>70</v>
      </c>
      <c r="C1027" s="24" t="s">
        <v>3927</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0.56000000000000005</v>
      </c>
      <c r="AT1027" s="39">
        <v>0.44</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1</v>
      </c>
      <c r="BQ1027">
        <v>0</v>
      </c>
      <c r="BR1027">
        <v>0</v>
      </c>
      <c r="BS1027" s="17">
        <v>0</v>
      </c>
      <c r="BT1027">
        <v>0</v>
      </c>
      <c r="BU1027">
        <v>1</v>
      </c>
      <c r="BV1027">
        <v>0</v>
      </c>
      <c r="BW1027" s="17">
        <v>0</v>
      </c>
      <c r="BX1027">
        <v>0</v>
      </c>
      <c r="BY1027">
        <v>0</v>
      </c>
      <c r="BZ1027" s="17">
        <v>0</v>
      </c>
      <c r="CA1027">
        <v>0</v>
      </c>
      <c r="CB1027">
        <v>0</v>
      </c>
      <c r="CC1027">
        <v>1</v>
      </c>
      <c r="CD1027">
        <v>1</v>
      </c>
      <c r="CE1027">
        <v>0</v>
      </c>
      <c r="CF1027">
        <v>1</v>
      </c>
      <c r="CG1027">
        <v>1</v>
      </c>
      <c r="CH1027">
        <v>1</v>
      </c>
      <c r="CI1027">
        <v>0</v>
      </c>
      <c r="CJ1027">
        <v>0</v>
      </c>
      <c r="CK1027">
        <v>1</v>
      </c>
      <c r="CL1027" s="17">
        <v>0</v>
      </c>
      <c r="CM1027">
        <v>0</v>
      </c>
      <c r="CN1027">
        <v>2</v>
      </c>
      <c r="CO1027">
        <v>0</v>
      </c>
      <c r="CP1027">
        <v>1</v>
      </c>
      <c r="CQ1027">
        <v>33</v>
      </c>
      <c r="CR1027" s="33" t="s">
        <v>85</v>
      </c>
    </row>
    <row r="1028" spans="1:96" x14ac:dyDescent="0.25">
      <c r="A1028">
        <v>1027</v>
      </c>
      <c r="B1028">
        <v>70</v>
      </c>
      <c r="C1028" s="24" t="s">
        <v>3927</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0.56000000000000005</v>
      </c>
      <c r="AT1028" s="39">
        <v>0.44</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1</v>
      </c>
      <c r="BQ1028">
        <v>0</v>
      </c>
      <c r="BR1028">
        <v>0</v>
      </c>
      <c r="BS1028" s="17">
        <v>0</v>
      </c>
      <c r="BT1028">
        <v>0</v>
      </c>
      <c r="BU1028">
        <v>1</v>
      </c>
      <c r="BV1028">
        <v>0</v>
      </c>
      <c r="BW1028" s="17">
        <v>0</v>
      </c>
      <c r="BX1028">
        <v>0</v>
      </c>
      <c r="BY1028">
        <v>0</v>
      </c>
      <c r="BZ1028" s="17">
        <v>0</v>
      </c>
      <c r="CA1028">
        <v>0</v>
      </c>
      <c r="CB1028">
        <v>0</v>
      </c>
      <c r="CC1028">
        <v>1</v>
      </c>
      <c r="CD1028">
        <v>1</v>
      </c>
      <c r="CE1028">
        <v>0</v>
      </c>
      <c r="CF1028">
        <v>1</v>
      </c>
      <c r="CG1028">
        <v>1</v>
      </c>
      <c r="CH1028">
        <v>1</v>
      </c>
      <c r="CI1028">
        <v>0</v>
      </c>
      <c r="CJ1028">
        <v>0</v>
      </c>
      <c r="CK1028">
        <v>1</v>
      </c>
      <c r="CL1028" s="17">
        <v>0</v>
      </c>
      <c r="CM1028">
        <v>0</v>
      </c>
      <c r="CN1028">
        <v>2</v>
      </c>
      <c r="CO1028">
        <v>0</v>
      </c>
      <c r="CP1028">
        <v>1</v>
      </c>
      <c r="CQ1028">
        <v>33</v>
      </c>
      <c r="CR1028" s="33" t="s">
        <v>85</v>
      </c>
    </row>
    <row r="1029" spans="1:96" x14ac:dyDescent="0.25">
      <c r="A1029">
        <v>1028</v>
      </c>
      <c r="B1029">
        <v>70</v>
      </c>
      <c r="C1029" s="24" t="s">
        <v>3927</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0.56000000000000005</v>
      </c>
      <c r="AT1029" s="39">
        <v>0.44</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1</v>
      </c>
      <c r="BQ1029">
        <v>0</v>
      </c>
      <c r="BR1029">
        <v>0</v>
      </c>
      <c r="BS1029" s="17">
        <v>0</v>
      </c>
      <c r="BT1029">
        <v>0</v>
      </c>
      <c r="BU1029">
        <v>1</v>
      </c>
      <c r="BV1029">
        <v>0</v>
      </c>
      <c r="BW1029" s="17">
        <v>0</v>
      </c>
      <c r="BX1029">
        <v>0</v>
      </c>
      <c r="BY1029">
        <v>0</v>
      </c>
      <c r="BZ1029" s="17">
        <v>0</v>
      </c>
      <c r="CA1029">
        <v>0</v>
      </c>
      <c r="CB1029">
        <v>0</v>
      </c>
      <c r="CC1029">
        <v>1</v>
      </c>
      <c r="CD1029">
        <v>1</v>
      </c>
      <c r="CE1029">
        <v>0</v>
      </c>
      <c r="CF1029">
        <v>1</v>
      </c>
      <c r="CG1029">
        <v>1</v>
      </c>
      <c r="CH1029">
        <v>1</v>
      </c>
      <c r="CI1029">
        <v>0</v>
      </c>
      <c r="CJ1029">
        <v>0</v>
      </c>
      <c r="CK1029">
        <v>1</v>
      </c>
      <c r="CL1029" s="17">
        <v>0</v>
      </c>
      <c r="CM1029">
        <v>0</v>
      </c>
      <c r="CN1029">
        <v>2</v>
      </c>
      <c r="CO1029">
        <v>0</v>
      </c>
      <c r="CP1029">
        <v>1</v>
      </c>
      <c r="CQ1029">
        <v>33</v>
      </c>
      <c r="CR1029" s="33" t="s">
        <v>85</v>
      </c>
    </row>
    <row r="1030" spans="1:96" x14ac:dyDescent="0.25">
      <c r="A1030">
        <v>1029</v>
      </c>
      <c r="B1030">
        <v>70</v>
      </c>
      <c r="C1030" s="24" t="s">
        <v>3927</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0.56000000000000005</v>
      </c>
      <c r="AT1030" s="39">
        <v>0.44</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s="17">
        <v>0</v>
      </c>
      <c r="BT1030">
        <v>0</v>
      </c>
      <c r="BU1030">
        <v>0</v>
      </c>
      <c r="BV1030">
        <v>1</v>
      </c>
      <c r="BW1030" s="17">
        <v>0</v>
      </c>
      <c r="BX1030">
        <v>0</v>
      </c>
      <c r="BY1030">
        <v>0</v>
      </c>
      <c r="BZ1030" s="17">
        <v>0</v>
      </c>
      <c r="CA1030">
        <v>0</v>
      </c>
      <c r="CB1030">
        <v>0</v>
      </c>
      <c r="CC1030">
        <v>1</v>
      </c>
      <c r="CD1030">
        <v>1</v>
      </c>
      <c r="CE1030">
        <v>0</v>
      </c>
      <c r="CF1030">
        <v>1</v>
      </c>
      <c r="CG1030">
        <v>1</v>
      </c>
      <c r="CH1030">
        <v>1</v>
      </c>
      <c r="CI1030">
        <v>0</v>
      </c>
      <c r="CJ1030">
        <v>1</v>
      </c>
      <c r="CK1030">
        <v>1</v>
      </c>
      <c r="CL1030" s="17">
        <v>0</v>
      </c>
      <c r="CM1030">
        <v>0</v>
      </c>
      <c r="CN1030">
        <v>2</v>
      </c>
      <c r="CO1030">
        <v>0</v>
      </c>
      <c r="CP1030">
        <v>1</v>
      </c>
      <c r="CQ1030">
        <v>33</v>
      </c>
      <c r="CR1030" s="33" t="s">
        <v>85</v>
      </c>
    </row>
    <row r="1031" spans="1:96" x14ac:dyDescent="0.25">
      <c r="A1031">
        <v>1030</v>
      </c>
      <c r="B1031">
        <v>70</v>
      </c>
      <c r="C1031" s="24" t="s">
        <v>3927</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0.56000000000000005</v>
      </c>
      <c r="AT1031" s="39">
        <v>0.44</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s="17">
        <v>0</v>
      </c>
      <c r="BT1031">
        <v>0</v>
      </c>
      <c r="BU1031">
        <v>0</v>
      </c>
      <c r="BV1031">
        <v>1</v>
      </c>
      <c r="BW1031" s="17">
        <v>0</v>
      </c>
      <c r="BX1031">
        <v>0</v>
      </c>
      <c r="BY1031">
        <v>0</v>
      </c>
      <c r="BZ1031" s="17">
        <v>0</v>
      </c>
      <c r="CA1031">
        <v>0</v>
      </c>
      <c r="CB1031">
        <v>0</v>
      </c>
      <c r="CC1031">
        <v>1</v>
      </c>
      <c r="CD1031">
        <v>1</v>
      </c>
      <c r="CE1031">
        <v>0</v>
      </c>
      <c r="CF1031">
        <v>1</v>
      </c>
      <c r="CG1031">
        <v>1</v>
      </c>
      <c r="CH1031">
        <v>1</v>
      </c>
      <c r="CI1031">
        <v>0</v>
      </c>
      <c r="CJ1031">
        <v>1</v>
      </c>
      <c r="CK1031">
        <v>1</v>
      </c>
      <c r="CL1031" s="17">
        <v>0</v>
      </c>
      <c r="CM1031">
        <v>0</v>
      </c>
      <c r="CN1031">
        <v>2</v>
      </c>
      <c r="CO1031">
        <v>0</v>
      </c>
      <c r="CP1031">
        <v>1</v>
      </c>
      <c r="CQ1031">
        <v>33</v>
      </c>
      <c r="CR1031" s="33" t="s">
        <v>85</v>
      </c>
    </row>
    <row r="1032" spans="1:96" x14ac:dyDescent="0.25">
      <c r="A1032">
        <v>1031</v>
      </c>
      <c r="B1032">
        <v>70</v>
      </c>
      <c r="C1032" s="24" t="s">
        <v>3927</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0.56000000000000005</v>
      </c>
      <c r="AT1032" s="39">
        <v>0.44</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1</v>
      </c>
      <c r="BQ1032">
        <v>0</v>
      </c>
      <c r="BR1032">
        <v>0</v>
      </c>
      <c r="BS1032" s="17">
        <v>0</v>
      </c>
      <c r="BT1032">
        <v>0</v>
      </c>
      <c r="BU1032">
        <v>1</v>
      </c>
      <c r="BV1032">
        <v>0</v>
      </c>
      <c r="BW1032" s="17">
        <v>0</v>
      </c>
      <c r="BX1032">
        <v>0</v>
      </c>
      <c r="BY1032">
        <v>0</v>
      </c>
      <c r="BZ1032" s="17">
        <v>0</v>
      </c>
      <c r="CA1032">
        <v>0</v>
      </c>
      <c r="CB1032">
        <v>0</v>
      </c>
      <c r="CC1032">
        <v>1</v>
      </c>
      <c r="CD1032">
        <v>1</v>
      </c>
      <c r="CE1032">
        <v>0</v>
      </c>
      <c r="CF1032">
        <v>1</v>
      </c>
      <c r="CG1032">
        <v>1</v>
      </c>
      <c r="CH1032">
        <v>1</v>
      </c>
      <c r="CI1032">
        <v>0</v>
      </c>
      <c r="CJ1032">
        <v>1</v>
      </c>
      <c r="CK1032">
        <v>1</v>
      </c>
      <c r="CL1032" s="17">
        <v>0</v>
      </c>
      <c r="CM1032">
        <v>0</v>
      </c>
      <c r="CN1032">
        <v>2</v>
      </c>
      <c r="CO1032">
        <v>0</v>
      </c>
      <c r="CP1032">
        <v>1</v>
      </c>
      <c r="CQ1032">
        <v>33</v>
      </c>
      <c r="CR1032" s="33" t="s">
        <v>85</v>
      </c>
    </row>
    <row r="1033" spans="1:96" x14ac:dyDescent="0.25">
      <c r="A1033">
        <v>1032</v>
      </c>
      <c r="B1033">
        <v>70</v>
      </c>
      <c r="C1033" s="24" t="s">
        <v>3927</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0.56000000000000005</v>
      </c>
      <c r="AT1033" s="39">
        <v>0.44</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1</v>
      </c>
      <c r="BQ1033">
        <v>0</v>
      </c>
      <c r="BR1033">
        <v>0</v>
      </c>
      <c r="BS1033" s="17">
        <v>0</v>
      </c>
      <c r="BT1033">
        <v>0</v>
      </c>
      <c r="BU1033">
        <v>1</v>
      </c>
      <c r="BV1033">
        <v>0</v>
      </c>
      <c r="BW1033" s="17">
        <v>0</v>
      </c>
      <c r="BX1033">
        <v>0</v>
      </c>
      <c r="BY1033">
        <v>0</v>
      </c>
      <c r="BZ1033" s="17">
        <v>0</v>
      </c>
      <c r="CA1033">
        <v>0</v>
      </c>
      <c r="CB1033">
        <v>0</v>
      </c>
      <c r="CC1033">
        <v>1</v>
      </c>
      <c r="CD1033">
        <v>1</v>
      </c>
      <c r="CE1033">
        <v>0</v>
      </c>
      <c r="CF1033">
        <v>1</v>
      </c>
      <c r="CG1033">
        <v>1</v>
      </c>
      <c r="CH1033">
        <v>1</v>
      </c>
      <c r="CI1033">
        <v>0</v>
      </c>
      <c r="CJ1033">
        <v>1</v>
      </c>
      <c r="CK1033">
        <v>1</v>
      </c>
      <c r="CL1033" s="17">
        <v>0</v>
      </c>
      <c r="CM1033">
        <v>0</v>
      </c>
      <c r="CN1033">
        <v>2</v>
      </c>
      <c r="CO1033">
        <v>0</v>
      </c>
      <c r="CP1033">
        <v>1</v>
      </c>
      <c r="CQ1033">
        <v>33</v>
      </c>
      <c r="CR1033" s="33" t="s">
        <v>85</v>
      </c>
    </row>
    <row r="1034" spans="1:96" x14ac:dyDescent="0.25">
      <c r="A1034">
        <v>1033</v>
      </c>
      <c r="B1034">
        <v>70</v>
      </c>
      <c r="C1034" s="24" t="s">
        <v>3927</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0.56000000000000005</v>
      </c>
      <c r="AT1034" s="39">
        <v>0.44</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1</v>
      </c>
      <c r="BQ1034">
        <v>0</v>
      </c>
      <c r="BR1034">
        <v>0</v>
      </c>
      <c r="BS1034" s="17">
        <v>0</v>
      </c>
      <c r="BT1034">
        <v>0</v>
      </c>
      <c r="BU1034">
        <v>1</v>
      </c>
      <c r="BV1034">
        <v>0</v>
      </c>
      <c r="BW1034" s="17">
        <v>0</v>
      </c>
      <c r="BX1034">
        <v>0</v>
      </c>
      <c r="BY1034">
        <v>0</v>
      </c>
      <c r="BZ1034" s="17">
        <v>0</v>
      </c>
      <c r="CA1034">
        <v>0</v>
      </c>
      <c r="CB1034">
        <v>0</v>
      </c>
      <c r="CC1034">
        <v>1</v>
      </c>
      <c r="CD1034">
        <v>1</v>
      </c>
      <c r="CE1034">
        <v>0</v>
      </c>
      <c r="CF1034">
        <v>1</v>
      </c>
      <c r="CG1034">
        <v>1</v>
      </c>
      <c r="CH1034">
        <v>1</v>
      </c>
      <c r="CI1034">
        <v>0</v>
      </c>
      <c r="CJ1034">
        <v>1</v>
      </c>
      <c r="CK1034">
        <v>1</v>
      </c>
      <c r="CL1034" s="17">
        <v>0</v>
      </c>
      <c r="CM1034">
        <v>0</v>
      </c>
      <c r="CN1034">
        <v>2</v>
      </c>
      <c r="CO1034">
        <v>0</v>
      </c>
      <c r="CP1034">
        <v>1</v>
      </c>
      <c r="CQ1034">
        <v>33</v>
      </c>
      <c r="CR1034" s="33" t="s">
        <v>85</v>
      </c>
    </row>
    <row r="1035" spans="1:96" x14ac:dyDescent="0.25">
      <c r="A1035">
        <v>1034</v>
      </c>
      <c r="B1035">
        <v>70</v>
      </c>
      <c r="C1035" s="24" t="s">
        <v>3927</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0.56000000000000005</v>
      </c>
      <c r="AT1035" s="39">
        <v>0.44</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1</v>
      </c>
      <c r="BQ1035">
        <v>0</v>
      </c>
      <c r="BR1035">
        <v>0</v>
      </c>
      <c r="BS1035" s="17">
        <v>0</v>
      </c>
      <c r="BT1035">
        <v>0</v>
      </c>
      <c r="BU1035">
        <v>1</v>
      </c>
      <c r="BV1035">
        <v>0</v>
      </c>
      <c r="BW1035" s="17">
        <v>0</v>
      </c>
      <c r="BX1035">
        <v>0</v>
      </c>
      <c r="BY1035">
        <v>0</v>
      </c>
      <c r="BZ1035" s="17">
        <v>0</v>
      </c>
      <c r="CA1035">
        <v>0</v>
      </c>
      <c r="CB1035">
        <v>0</v>
      </c>
      <c r="CC1035">
        <v>1</v>
      </c>
      <c r="CD1035">
        <v>1</v>
      </c>
      <c r="CE1035">
        <v>0</v>
      </c>
      <c r="CF1035">
        <v>1</v>
      </c>
      <c r="CG1035">
        <v>1</v>
      </c>
      <c r="CH1035">
        <v>1</v>
      </c>
      <c r="CI1035">
        <v>0</v>
      </c>
      <c r="CJ1035">
        <v>1</v>
      </c>
      <c r="CK1035">
        <v>1</v>
      </c>
      <c r="CL1035" s="17">
        <v>0</v>
      </c>
      <c r="CM1035">
        <v>0</v>
      </c>
      <c r="CN1035">
        <v>2</v>
      </c>
      <c r="CO1035">
        <v>0</v>
      </c>
      <c r="CP1035">
        <v>1</v>
      </c>
      <c r="CQ1035">
        <v>33</v>
      </c>
      <c r="CR1035" s="33" t="s">
        <v>85</v>
      </c>
    </row>
    <row r="1036" spans="1:96" x14ac:dyDescent="0.25">
      <c r="A1036">
        <v>1035</v>
      </c>
      <c r="B1036">
        <v>70</v>
      </c>
      <c r="C1036" s="24" t="s">
        <v>3927</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0.56000000000000005</v>
      </c>
      <c r="AT1036" s="39">
        <v>0.44</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s="17">
        <v>0</v>
      </c>
      <c r="BT1036">
        <v>0</v>
      </c>
      <c r="BU1036">
        <v>0</v>
      </c>
      <c r="BV1036">
        <v>1</v>
      </c>
      <c r="BW1036" s="17">
        <v>0</v>
      </c>
      <c r="BX1036">
        <v>0</v>
      </c>
      <c r="BY1036">
        <v>0</v>
      </c>
      <c r="BZ1036" s="17">
        <v>0</v>
      </c>
      <c r="CA1036">
        <v>0</v>
      </c>
      <c r="CB1036">
        <v>0</v>
      </c>
      <c r="CC1036">
        <v>1</v>
      </c>
      <c r="CD1036">
        <v>1</v>
      </c>
      <c r="CE1036">
        <v>0</v>
      </c>
      <c r="CF1036">
        <v>1</v>
      </c>
      <c r="CG1036">
        <v>1</v>
      </c>
      <c r="CH1036">
        <v>1</v>
      </c>
      <c r="CI1036">
        <v>1</v>
      </c>
      <c r="CJ1036">
        <v>1</v>
      </c>
      <c r="CK1036">
        <v>1</v>
      </c>
      <c r="CL1036" s="17">
        <v>0</v>
      </c>
      <c r="CM1036">
        <v>0</v>
      </c>
      <c r="CN1036">
        <v>2</v>
      </c>
      <c r="CO1036">
        <v>0</v>
      </c>
      <c r="CP1036">
        <v>1</v>
      </c>
      <c r="CQ1036">
        <v>33</v>
      </c>
      <c r="CR1036" s="33" t="s">
        <v>85</v>
      </c>
    </row>
    <row r="1037" spans="1:96" x14ac:dyDescent="0.25">
      <c r="A1037">
        <v>1036</v>
      </c>
      <c r="B1037">
        <v>70</v>
      </c>
      <c r="C1037" s="24" t="s">
        <v>3927</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0.56000000000000005</v>
      </c>
      <c r="AT1037" s="39">
        <v>0.44</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s="17">
        <v>0</v>
      </c>
      <c r="BT1037">
        <v>0</v>
      </c>
      <c r="BU1037">
        <v>0</v>
      </c>
      <c r="BV1037">
        <v>1</v>
      </c>
      <c r="BW1037" s="17">
        <v>0</v>
      </c>
      <c r="BX1037">
        <v>0</v>
      </c>
      <c r="BY1037">
        <v>0</v>
      </c>
      <c r="BZ1037" s="17">
        <v>0</v>
      </c>
      <c r="CA1037">
        <v>0</v>
      </c>
      <c r="CB1037">
        <v>0</v>
      </c>
      <c r="CC1037">
        <v>1</v>
      </c>
      <c r="CD1037">
        <v>1</v>
      </c>
      <c r="CE1037">
        <v>0</v>
      </c>
      <c r="CF1037">
        <v>1</v>
      </c>
      <c r="CG1037">
        <v>1</v>
      </c>
      <c r="CH1037">
        <v>1</v>
      </c>
      <c r="CI1037">
        <v>1</v>
      </c>
      <c r="CJ1037">
        <v>1</v>
      </c>
      <c r="CK1037">
        <v>1</v>
      </c>
      <c r="CL1037" s="17">
        <v>0</v>
      </c>
      <c r="CM1037">
        <v>0</v>
      </c>
      <c r="CN1037">
        <v>2</v>
      </c>
      <c r="CO1037">
        <v>0</v>
      </c>
      <c r="CP1037">
        <v>1</v>
      </c>
      <c r="CQ1037">
        <v>33</v>
      </c>
      <c r="CR1037" s="33" t="s">
        <v>85</v>
      </c>
    </row>
    <row r="1038" spans="1:96" x14ac:dyDescent="0.25">
      <c r="A1038">
        <v>1037</v>
      </c>
      <c r="B1038">
        <v>70</v>
      </c>
      <c r="C1038" s="24" t="s">
        <v>3927</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0.56000000000000005</v>
      </c>
      <c r="AT1038" s="39">
        <v>0.44</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1</v>
      </c>
      <c r="BQ1038">
        <v>0</v>
      </c>
      <c r="BR1038">
        <v>0</v>
      </c>
      <c r="BS1038" s="17">
        <v>0</v>
      </c>
      <c r="BT1038">
        <v>0</v>
      </c>
      <c r="BU1038">
        <v>1</v>
      </c>
      <c r="BV1038">
        <v>0</v>
      </c>
      <c r="BW1038" s="17">
        <v>0</v>
      </c>
      <c r="BX1038">
        <v>0</v>
      </c>
      <c r="BY1038">
        <v>0</v>
      </c>
      <c r="BZ1038" s="17">
        <v>0</v>
      </c>
      <c r="CA1038">
        <v>0</v>
      </c>
      <c r="CB1038">
        <v>0</v>
      </c>
      <c r="CC1038">
        <v>1</v>
      </c>
      <c r="CD1038">
        <v>1</v>
      </c>
      <c r="CE1038">
        <v>0</v>
      </c>
      <c r="CF1038">
        <v>1</v>
      </c>
      <c r="CG1038">
        <v>1</v>
      </c>
      <c r="CH1038">
        <v>1</v>
      </c>
      <c r="CI1038">
        <v>1</v>
      </c>
      <c r="CJ1038">
        <v>1</v>
      </c>
      <c r="CK1038">
        <v>1</v>
      </c>
      <c r="CL1038" s="17">
        <v>0</v>
      </c>
      <c r="CM1038">
        <v>0</v>
      </c>
      <c r="CN1038">
        <v>2</v>
      </c>
      <c r="CO1038">
        <v>0</v>
      </c>
      <c r="CP1038">
        <v>1</v>
      </c>
      <c r="CQ1038">
        <v>33</v>
      </c>
      <c r="CR1038" s="33" t="s">
        <v>85</v>
      </c>
    </row>
    <row r="1039" spans="1:96" x14ac:dyDescent="0.25">
      <c r="A1039">
        <v>1038</v>
      </c>
      <c r="B1039">
        <v>70</v>
      </c>
      <c r="C1039" s="24" t="s">
        <v>3927</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0.56000000000000005</v>
      </c>
      <c r="AT1039" s="39">
        <v>0.44</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1</v>
      </c>
      <c r="BQ1039">
        <v>0</v>
      </c>
      <c r="BR1039">
        <v>0</v>
      </c>
      <c r="BS1039" s="17">
        <v>0</v>
      </c>
      <c r="BT1039">
        <v>0</v>
      </c>
      <c r="BU1039">
        <v>1</v>
      </c>
      <c r="BV1039">
        <v>0</v>
      </c>
      <c r="BW1039" s="17">
        <v>0</v>
      </c>
      <c r="BX1039">
        <v>0</v>
      </c>
      <c r="BY1039">
        <v>0</v>
      </c>
      <c r="BZ1039" s="17">
        <v>0</v>
      </c>
      <c r="CA1039">
        <v>0</v>
      </c>
      <c r="CB1039">
        <v>0</v>
      </c>
      <c r="CC1039">
        <v>1</v>
      </c>
      <c r="CD1039">
        <v>1</v>
      </c>
      <c r="CE1039">
        <v>0</v>
      </c>
      <c r="CF1039">
        <v>1</v>
      </c>
      <c r="CG1039">
        <v>1</v>
      </c>
      <c r="CH1039">
        <v>1</v>
      </c>
      <c r="CI1039">
        <v>1</v>
      </c>
      <c r="CJ1039">
        <v>1</v>
      </c>
      <c r="CK1039">
        <v>1</v>
      </c>
      <c r="CL1039" s="17">
        <v>0</v>
      </c>
      <c r="CM1039">
        <v>0</v>
      </c>
      <c r="CN1039">
        <v>2</v>
      </c>
      <c r="CO1039">
        <v>0</v>
      </c>
      <c r="CP1039">
        <v>1</v>
      </c>
      <c r="CQ1039">
        <v>33</v>
      </c>
      <c r="CR1039" s="33" t="s">
        <v>85</v>
      </c>
    </row>
    <row r="1040" spans="1:96" x14ac:dyDescent="0.25">
      <c r="A1040">
        <v>1039</v>
      </c>
      <c r="B1040">
        <v>70</v>
      </c>
      <c r="C1040" s="24" t="s">
        <v>3927</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0.56000000000000005</v>
      </c>
      <c r="AT1040" s="39">
        <v>0.44</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1</v>
      </c>
      <c r="BQ1040">
        <v>0</v>
      </c>
      <c r="BR1040">
        <v>0</v>
      </c>
      <c r="BS1040" s="17">
        <v>0</v>
      </c>
      <c r="BT1040">
        <v>0</v>
      </c>
      <c r="BU1040">
        <v>1</v>
      </c>
      <c r="BV1040">
        <v>0</v>
      </c>
      <c r="BW1040" s="17">
        <v>0</v>
      </c>
      <c r="BX1040">
        <v>0</v>
      </c>
      <c r="BY1040">
        <v>0</v>
      </c>
      <c r="BZ1040" s="17">
        <v>0</v>
      </c>
      <c r="CA1040">
        <v>0</v>
      </c>
      <c r="CB1040">
        <v>0</v>
      </c>
      <c r="CC1040">
        <v>1</v>
      </c>
      <c r="CD1040">
        <v>1</v>
      </c>
      <c r="CE1040">
        <v>0</v>
      </c>
      <c r="CF1040">
        <v>1</v>
      </c>
      <c r="CG1040">
        <v>1</v>
      </c>
      <c r="CH1040">
        <v>1</v>
      </c>
      <c r="CI1040">
        <v>1</v>
      </c>
      <c r="CJ1040">
        <v>1</v>
      </c>
      <c r="CK1040">
        <v>1</v>
      </c>
      <c r="CL1040" s="17">
        <v>0</v>
      </c>
      <c r="CM1040">
        <v>0</v>
      </c>
      <c r="CN1040">
        <v>2</v>
      </c>
      <c r="CO1040">
        <v>0</v>
      </c>
      <c r="CP1040">
        <v>1</v>
      </c>
      <c r="CQ1040">
        <v>33</v>
      </c>
      <c r="CR1040" s="33" t="s">
        <v>85</v>
      </c>
    </row>
    <row r="1041" spans="1:96" x14ac:dyDescent="0.25">
      <c r="A1041">
        <v>1040</v>
      </c>
      <c r="B1041">
        <v>70</v>
      </c>
      <c r="C1041" s="24" t="s">
        <v>3927</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0.56000000000000005</v>
      </c>
      <c r="AT1041" s="39">
        <v>0.44</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1</v>
      </c>
      <c r="BQ1041">
        <v>0</v>
      </c>
      <c r="BR1041">
        <v>0</v>
      </c>
      <c r="BS1041" s="17">
        <v>0</v>
      </c>
      <c r="BT1041">
        <v>0</v>
      </c>
      <c r="BU1041">
        <v>1</v>
      </c>
      <c r="BV1041">
        <v>0</v>
      </c>
      <c r="BW1041" s="17">
        <v>0</v>
      </c>
      <c r="BX1041">
        <v>0</v>
      </c>
      <c r="BY1041">
        <v>0</v>
      </c>
      <c r="BZ1041" s="17">
        <v>0</v>
      </c>
      <c r="CA1041">
        <v>0</v>
      </c>
      <c r="CB1041">
        <v>0</v>
      </c>
      <c r="CC1041">
        <v>1</v>
      </c>
      <c r="CD1041">
        <v>1</v>
      </c>
      <c r="CE1041">
        <v>0</v>
      </c>
      <c r="CF1041">
        <v>1</v>
      </c>
      <c r="CG1041">
        <v>1</v>
      </c>
      <c r="CH1041">
        <v>1</v>
      </c>
      <c r="CI1041">
        <v>1</v>
      </c>
      <c r="CJ1041">
        <v>1</v>
      </c>
      <c r="CK1041">
        <v>1</v>
      </c>
      <c r="CL1041" s="17">
        <v>0</v>
      </c>
      <c r="CM1041">
        <v>0</v>
      </c>
      <c r="CN1041">
        <v>2</v>
      </c>
      <c r="CO1041">
        <v>0</v>
      </c>
      <c r="CP1041">
        <v>1</v>
      </c>
      <c r="CQ1041">
        <v>33</v>
      </c>
      <c r="CR1041" s="33" t="s">
        <v>85</v>
      </c>
    </row>
    <row r="1042" spans="1:96" x14ac:dyDescent="0.25">
      <c r="A1042">
        <v>1041</v>
      </c>
      <c r="B1042">
        <v>70</v>
      </c>
      <c r="C1042" s="24" t="s">
        <v>3927</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0.56000000000000005</v>
      </c>
      <c r="AT1042" s="39">
        <v>0.44</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s="17">
        <v>0</v>
      </c>
      <c r="BT1042">
        <v>0</v>
      </c>
      <c r="BU1042">
        <v>0</v>
      </c>
      <c r="BV1042">
        <v>1</v>
      </c>
      <c r="BW1042" s="17">
        <v>0</v>
      </c>
      <c r="BX1042">
        <v>0</v>
      </c>
      <c r="BY1042">
        <v>0</v>
      </c>
      <c r="BZ1042" s="17">
        <v>0</v>
      </c>
      <c r="CA1042">
        <v>0</v>
      </c>
      <c r="CB1042">
        <v>0</v>
      </c>
      <c r="CC1042">
        <v>1</v>
      </c>
      <c r="CD1042">
        <v>1</v>
      </c>
      <c r="CE1042">
        <v>0</v>
      </c>
      <c r="CF1042">
        <v>1</v>
      </c>
      <c r="CG1042">
        <v>1</v>
      </c>
      <c r="CH1042">
        <v>1</v>
      </c>
      <c r="CI1042">
        <v>1</v>
      </c>
      <c r="CJ1042">
        <v>1</v>
      </c>
      <c r="CK1042">
        <v>1</v>
      </c>
      <c r="CL1042" s="17">
        <v>0</v>
      </c>
      <c r="CM1042">
        <v>0</v>
      </c>
      <c r="CN1042">
        <v>2</v>
      </c>
      <c r="CO1042">
        <v>0</v>
      </c>
      <c r="CP1042">
        <v>1</v>
      </c>
      <c r="CQ1042">
        <v>33</v>
      </c>
      <c r="CR1042" s="33" t="s">
        <v>85</v>
      </c>
    </row>
    <row r="1043" spans="1:96" x14ac:dyDescent="0.25">
      <c r="A1043">
        <v>1042</v>
      </c>
      <c r="B1043">
        <v>70</v>
      </c>
      <c r="C1043" s="24" t="s">
        <v>3927</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0.56000000000000005</v>
      </c>
      <c r="AT1043" s="39">
        <v>0.44</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s="17">
        <v>0</v>
      </c>
      <c r="BT1043">
        <v>0</v>
      </c>
      <c r="BU1043">
        <v>0</v>
      </c>
      <c r="BV1043">
        <v>1</v>
      </c>
      <c r="BW1043" s="17">
        <v>0</v>
      </c>
      <c r="BX1043">
        <v>0</v>
      </c>
      <c r="BY1043">
        <v>0</v>
      </c>
      <c r="BZ1043" s="17">
        <v>0</v>
      </c>
      <c r="CA1043">
        <v>0</v>
      </c>
      <c r="CB1043">
        <v>0</v>
      </c>
      <c r="CC1043">
        <v>1</v>
      </c>
      <c r="CD1043">
        <v>1</v>
      </c>
      <c r="CE1043">
        <v>0</v>
      </c>
      <c r="CF1043">
        <v>1</v>
      </c>
      <c r="CG1043">
        <v>1</v>
      </c>
      <c r="CH1043">
        <v>1</v>
      </c>
      <c r="CI1043">
        <v>1</v>
      </c>
      <c r="CJ1043">
        <v>1</v>
      </c>
      <c r="CK1043">
        <v>1</v>
      </c>
      <c r="CL1043" s="17">
        <v>0</v>
      </c>
      <c r="CM1043">
        <v>0</v>
      </c>
      <c r="CN1043">
        <v>2</v>
      </c>
      <c r="CO1043">
        <v>0</v>
      </c>
      <c r="CP1043">
        <v>1</v>
      </c>
      <c r="CQ1043">
        <v>33</v>
      </c>
      <c r="CR1043" s="33" t="s">
        <v>85</v>
      </c>
    </row>
    <row r="1044" spans="1:96" x14ac:dyDescent="0.25">
      <c r="A1044">
        <v>1043</v>
      </c>
      <c r="B1044">
        <v>70</v>
      </c>
      <c r="C1044" s="24" t="s">
        <v>3927</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0.56000000000000005</v>
      </c>
      <c r="AT1044" s="39">
        <v>0.44</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1</v>
      </c>
      <c r="BQ1044">
        <v>0</v>
      </c>
      <c r="BR1044">
        <v>0</v>
      </c>
      <c r="BS1044" s="17">
        <v>0</v>
      </c>
      <c r="BT1044">
        <v>0</v>
      </c>
      <c r="BU1044">
        <v>1</v>
      </c>
      <c r="BV1044">
        <v>0</v>
      </c>
      <c r="BW1044" s="17">
        <v>0</v>
      </c>
      <c r="BX1044">
        <v>0</v>
      </c>
      <c r="BY1044">
        <v>0</v>
      </c>
      <c r="BZ1044" s="17">
        <v>0</v>
      </c>
      <c r="CA1044">
        <v>0</v>
      </c>
      <c r="CB1044">
        <v>0</v>
      </c>
      <c r="CC1044">
        <v>1</v>
      </c>
      <c r="CD1044">
        <v>1</v>
      </c>
      <c r="CE1044">
        <v>0</v>
      </c>
      <c r="CF1044">
        <v>1</v>
      </c>
      <c r="CG1044">
        <v>1</v>
      </c>
      <c r="CH1044">
        <v>1</v>
      </c>
      <c r="CI1044">
        <v>1</v>
      </c>
      <c r="CJ1044">
        <v>1</v>
      </c>
      <c r="CK1044">
        <v>1</v>
      </c>
      <c r="CL1044" s="17">
        <v>0</v>
      </c>
      <c r="CM1044">
        <v>0</v>
      </c>
      <c r="CN1044">
        <v>2</v>
      </c>
      <c r="CO1044">
        <v>0</v>
      </c>
      <c r="CP1044">
        <v>1</v>
      </c>
      <c r="CQ1044">
        <v>33</v>
      </c>
      <c r="CR1044" s="33" t="s">
        <v>85</v>
      </c>
    </row>
    <row r="1045" spans="1:96" x14ac:dyDescent="0.25">
      <c r="A1045">
        <v>1044</v>
      </c>
      <c r="B1045">
        <v>70</v>
      </c>
      <c r="C1045" s="24" t="s">
        <v>3927</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0.56000000000000005</v>
      </c>
      <c r="AT1045" s="39">
        <v>0.44</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1</v>
      </c>
      <c r="BQ1045">
        <v>0</v>
      </c>
      <c r="BR1045">
        <v>0</v>
      </c>
      <c r="BS1045" s="17">
        <v>0</v>
      </c>
      <c r="BT1045">
        <v>0</v>
      </c>
      <c r="BU1045">
        <v>1</v>
      </c>
      <c r="BV1045">
        <v>0</v>
      </c>
      <c r="BW1045" s="17">
        <v>0</v>
      </c>
      <c r="BX1045">
        <v>0</v>
      </c>
      <c r="BY1045">
        <v>0</v>
      </c>
      <c r="BZ1045" s="17">
        <v>0</v>
      </c>
      <c r="CA1045">
        <v>0</v>
      </c>
      <c r="CB1045">
        <v>0</v>
      </c>
      <c r="CC1045">
        <v>1</v>
      </c>
      <c r="CD1045">
        <v>1</v>
      </c>
      <c r="CE1045">
        <v>0</v>
      </c>
      <c r="CF1045">
        <v>1</v>
      </c>
      <c r="CG1045">
        <v>1</v>
      </c>
      <c r="CH1045">
        <v>1</v>
      </c>
      <c r="CI1045">
        <v>1</v>
      </c>
      <c r="CJ1045">
        <v>1</v>
      </c>
      <c r="CK1045">
        <v>1</v>
      </c>
      <c r="CL1045" s="17">
        <v>0</v>
      </c>
      <c r="CM1045">
        <v>0</v>
      </c>
      <c r="CN1045">
        <v>2</v>
      </c>
      <c r="CO1045">
        <v>0</v>
      </c>
      <c r="CP1045">
        <v>1</v>
      </c>
      <c r="CQ1045">
        <v>33</v>
      </c>
      <c r="CR1045" s="33" t="s">
        <v>85</v>
      </c>
    </row>
    <row r="1046" spans="1:96" x14ac:dyDescent="0.25">
      <c r="A1046">
        <v>1045</v>
      </c>
      <c r="B1046">
        <v>70</v>
      </c>
      <c r="C1046" s="24" t="s">
        <v>3927</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0.56000000000000005</v>
      </c>
      <c r="AT1046" s="39">
        <v>0.44</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1</v>
      </c>
      <c r="BQ1046">
        <v>0</v>
      </c>
      <c r="BR1046">
        <v>0</v>
      </c>
      <c r="BS1046" s="17">
        <v>0</v>
      </c>
      <c r="BT1046">
        <v>0</v>
      </c>
      <c r="BU1046">
        <v>1</v>
      </c>
      <c r="BV1046">
        <v>0</v>
      </c>
      <c r="BW1046" s="17">
        <v>0</v>
      </c>
      <c r="BX1046">
        <v>0</v>
      </c>
      <c r="BY1046">
        <v>0</v>
      </c>
      <c r="BZ1046" s="17">
        <v>0</v>
      </c>
      <c r="CA1046">
        <v>0</v>
      </c>
      <c r="CB1046">
        <v>0</v>
      </c>
      <c r="CC1046">
        <v>1</v>
      </c>
      <c r="CD1046">
        <v>1</v>
      </c>
      <c r="CE1046">
        <v>0</v>
      </c>
      <c r="CF1046">
        <v>1</v>
      </c>
      <c r="CG1046">
        <v>1</v>
      </c>
      <c r="CH1046">
        <v>1</v>
      </c>
      <c r="CI1046">
        <v>1</v>
      </c>
      <c r="CJ1046">
        <v>1</v>
      </c>
      <c r="CK1046">
        <v>1</v>
      </c>
      <c r="CL1046" s="17">
        <v>0</v>
      </c>
      <c r="CM1046">
        <v>0</v>
      </c>
      <c r="CN1046">
        <v>2</v>
      </c>
      <c r="CO1046">
        <v>0</v>
      </c>
      <c r="CP1046">
        <v>1</v>
      </c>
      <c r="CQ1046">
        <v>33</v>
      </c>
      <c r="CR1046" s="33" t="s">
        <v>85</v>
      </c>
    </row>
    <row r="1047" spans="1:96" x14ac:dyDescent="0.25">
      <c r="A1047">
        <v>1046</v>
      </c>
      <c r="B1047">
        <v>70</v>
      </c>
      <c r="C1047" s="24" t="s">
        <v>3927</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0.56000000000000005</v>
      </c>
      <c r="AT1047" s="39">
        <v>0.44</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1</v>
      </c>
      <c r="BQ1047">
        <v>0</v>
      </c>
      <c r="BR1047">
        <v>0</v>
      </c>
      <c r="BS1047" s="17">
        <v>0</v>
      </c>
      <c r="BT1047">
        <v>0</v>
      </c>
      <c r="BU1047">
        <v>1</v>
      </c>
      <c r="BV1047">
        <v>0</v>
      </c>
      <c r="BW1047" s="17">
        <v>0</v>
      </c>
      <c r="BX1047">
        <v>0</v>
      </c>
      <c r="BY1047">
        <v>0</v>
      </c>
      <c r="BZ1047" s="17">
        <v>0</v>
      </c>
      <c r="CA1047">
        <v>0</v>
      </c>
      <c r="CB1047">
        <v>0</v>
      </c>
      <c r="CC1047">
        <v>1</v>
      </c>
      <c r="CD1047">
        <v>1</v>
      </c>
      <c r="CE1047">
        <v>0</v>
      </c>
      <c r="CF1047">
        <v>1</v>
      </c>
      <c r="CG1047">
        <v>1</v>
      </c>
      <c r="CH1047">
        <v>1</v>
      </c>
      <c r="CI1047">
        <v>1</v>
      </c>
      <c r="CJ1047">
        <v>1</v>
      </c>
      <c r="CK1047">
        <v>1</v>
      </c>
      <c r="CL1047" s="17">
        <v>0</v>
      </c>
      <c r="CM1047">
        <v>0</v>
      </c>
      <c r="CN1047">
        <v>2</v>
      </c>
      <c r="CO1047">
        <v>0</v>
      </c>
      <c r="CP1047">
        <v>1</v>
      </c>
      <c r="CQ1047">
        <v>33</v>
      </c>
      <c r="CR1047" s="33" t="s">
        <v>85</v>
      </c>
    </row>
    <row r="1048" spans="1:96" x14ac:dyDescent="0.25">
      <c r="A1048">
        <v>1047</v>
      </c>
      <c r="B1048">
        <v>71</v>
      </c>
      <c r="C1048" s="24" t="s">
        <v>3933</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0.314</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s="17">
        <v>0</v>
      </c>
      <c r="BT1048">
        <v>0</v>
      </c>
      <c r="BU1048">
        <v>0</v>
      </c>
      <c r="BV1048">
        <v>1</v>
      </c>
      <c r="BW1048" s="17">
        <v>0</v>
      </c>
      <c r="BX1048">
        <v>0</v>
      </c>
      <c r="BY1048">
        <v>0</v>
      </c>
      <c r="BZ1048" s="17">
        <v>0</v>
      </c>
      <c r="CA1048">
        <v>0</v>
      </c>
      <c r="CB1048">
        <v>0</v>
      </c>
      <c r="CC1048">
        <v>1</v>
      </c>
      <c r="CD1048">
        <v>1</v>
      </c>
      <c r="CE1048">
        <v>0</v>
      </c>
      <c r="CF1048">
        <v>0</v>
      </c>
      <c r="CG1048">
        <v>0</v>
      </c>
      <c r="CH1048">
        <v>0</v>
      </c>
      <c r="CI1048">
        <v>0</v>
      </c>
      <c r="CJ1048">
        <v>0</v>
      </c>
      <c r="CK1048">
        <v>0</v>
      </c>
      <c r="CL1048" s="17">
        <v>0</v>
      </c>
      <c r="CM1048">
        <v>0.29799999999999999</v>
      </c>
      <c r="CN1048">
        <v>15</v>
      </c>
      <c r="CO1048">
        <v>1</v>
      </c>
      <c r="CP1048">
        <v>0</v>
      </c>
      <c r="CQ1048">
        <v>40</v>
      </c>
      <c r="CR1048" s="33" t="s">
        <v>85</v>
      </c>
    </row>
    <row r="1049" spans="1:96" x14ac:dyDescent="0.25">
      <c r="A1049">
        <v>1048</v>
      </c>
      <c r="B1049">
        <v>71</v>
      </c>
      <c r="C1049" s="24" t="s">
        <v>3933</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426</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s="17">
        <v>0</v>
      </c>
      <c r="BT1049">
        <v>0</v>
      </c>
      <c r="BU1049">
        <v>0</v>
      </c>
      <c r="BV1049">
        <v>1</v>
      </c>
      <c r="BW1049" s="17">
        <v>0</v>
      </c>
      <c r="BX1049">
        <v>0</v>
      </c>
      <c r="BY1049">
        <v>0</v>
      </c>
      <c r="BZ1049" s="17">
        <v>0</v>
      </c>
      <c r="CA1049">
        <v>0</v>
      </c>
      <c r="CB1049">
        <v>0</v>
      </c>
      <c r="CC1049">
        <v>1</v>
      </c>
      <c r="CD1049">
        <v>1</v>
      </c>
      <c r="CE1049">
        <v>0</v>
      </c>
      <c r="CF1049">
        <v>0</v>
      </c>
      <c r="CG1049">
        <v>0</v>
      </c>
      <c r="CH1049">
        <v>0</v>
      </c>
      <c r="CI1049">
        <v>0</v>
      </c>
      <c r="CJ1049">
        <v>0</v>
      </c>
      <c r="CK1049">
        <v>0</v>
      </c>
      <c r="CL1049" s="17">
        <v>0</v>
      </c>
      <c r="CM1049">
        <v>0.29799999999999999</v>
      </c>
      <c r="CN1049">
        <v>15</v>
      </c>
      <c r="CO1049">
        <v>1</v>
      </c>
      <c r="CP1049">
        <v>0</v>
      </c>
      <c r="CQ1049">
        <v>40</v>
      </c>
      <c r="CR1049" s="33" t="s">
        <v>85</v>
      </c>
    </row>
    <row r="1050" spans="1:96" x14ac:dyDescent="0.25">
      <c r="A1050">
        <v>1049</v>
      </c>
      <c r="B1050">
        <v>71</v>
      </c>
      <c r="C1050" s="24" t="s">
        <v>3933</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484</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s="17">
        <v>0</v>
      </c>
      <c r="BT1050">
        <v>0</v>
      </c>
      <c r="BU1050">
        <v>0</v>
      </c>
      <c r="BV1050">
        <v>1</v>
      </c>
      <c r="BW1050" s="17">
        <v>0</v>
      </c>
      <c r="BX1050">
        <v>0</v>
      </c>
      <c r="BY1050">
        <v>0</v>
      </c>
      <c r="BZ1050" s="17">
        <v>0</v>
      </c>
      <c r="CA1050">
        <v>0</v>
      </c>
      <c r="CB1050">
        <v>0</v>
      </c>
      <c r="CC1050">
        <v>1</v>
      </c>
      <c r="CD1050">
        <v>1</v>
      </c>
      <c r="CE1050">
        <v>0</v>
      </c>
      <c r="CF1050">
        <v>0</v>
      </c>
      <c r="CG1050">
        <v>0</v>
      </c>
      <c r="CH1050">
        <v>0</v>
      </c>
      <c r="CI1050">
        <v>0</v>
      </c>
      <c r="CJ1050">
        <v>0</v>
      </c>
      <c r="CK1050">
        <v>0</v>
      </c>
      <c r="CL1050" s="17">
        <v>0</v>
      </c>
      <c r="CM1050">
        <v>0.29799999999999999</v>
      </c>
      <c r="CN1050">
        <v>15</v>
      </c>
      <c r="CO1050">
        <v>1</v>
      </c>
      <c r="CP1050">
        <v>0</v>
      </c>
      <c r="CQ1050">
        <v>40</v>
      </c>
      <c r="CR1050" s="33" t="s">
        <v>85</v>
      </c>
    </row>
    <row r="1051" spans="1:96" x14ac:dyDescent="0.25">
      <c r="A1051">
        <v>1050</v>
      </c>
      <c r="B1051">
        <v>71</v>
      </c>
      <c r="C1051" s="24" t="s">
        <v>3933</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0.31399999999999995</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s="17">
        <v>0</v>
      </c>
      <c r="BT1051">
        <v>0</v>
      </c>
      <c r="BU1051">
        <v>0</v>
      </c>
      <c r="BV1051">
        <v>1</v>
      </c>
      <c r="BW1051" s="17">
        <v>0</v>
      </c>
      <c r="BX1051">
        <v>0</v>
      </c>
      <c r="BY1051">
        <v>0</v>
      </c>
      <c r="BZ1051" s="17">
        <v>0</v>
      </c>
      <c r="CA1051">
        <v>0</v>
      </c>
      <c r="CB1051">
        <v>0</v>
      </c>
      <c r="CC1051">
        <v>1</v>
      </c>
      <c r="CD1051">
        <v>1</v>
      </c>
      <c r="CE1051">
        <v>0</v>
      </c>
      <c r="CF1051">
        <v>0</v>
      </c>
      <c r="CG1051">
        <v>0</v>
      </c>
      <c r="CH1051">
        <v>0</v>
      </c>
      <c r="CI1051">
        <v>0</v>
      </c>
      <c r="CJ1051">
        <v>0</v>
      </c>
      <c r="CK1051">
        <v>0</v>
      </c>
      <c r="CL1051" s="17">
        <v>0</v>
      </c>
      <c r="CM1051">
        <v>0.29799999999999999</v>
      </c>
      <c r="CN1051">
        <v>15</v>
      </c>
      <c r="CO1051">
        <v>1</v>
      </c>
      <c r="CP1051">
        <v>0</v>
      </c>
      <c r="CQ1051">
        <v>40</v>
      </c>
      <c r="CR1051" s="33" t="s">
        <v>85</v>
      </c>
    </row>
    <row r="1052" spans="1:96" x14ac:dyDescent="0.25">
      <c r="A1052">
        <v>1051</v>
      </c>
      <c r="B1052">
        <v>71</v>
      </c>
      <c r="C1052" s="24" t="s">
        <v>3933</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0.314</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s="17">
        <v>0</v>
      </c>
      <c r="BT1052">
        <v>0</v>
      </c>
      <c r="BU1052">
        <v>0</v>
      </c>
      <c r="BV1052">
        <v>1</v>
      </c>
      <c r="BW1052" s="17">
        <v>0</v>
      </c>
      <c r="BX1052">
        <v>0</v>
      </c>
      <c r="BY1052">
        <v>0</v>
      </c>
      <c r="BZ1052" s="17">
        <v>0</v>
      </c>
      <c r="CA1052">
        <v>0</v>
      </c>
      <c r="CB1052">
        <v>0</v>
      </c>
      <c r="CC1052">
        <v>1</v>
      </c>
      <c r="CD1052">
        <v>1</v>
      </c>
      <c r="CE1052">
        <v>0</v>
      </c>
      <c r="CF1052">
        <v>0</v>
      </c>
      <c r="CG1052">
        <v>0</v>
      </c>
      <c r="CH1052">
        <v>0</v>
      </c>
      <c r="CI1052">
        <v>0</v>
      </c>
      <c r="CJ1052">
        <v>0</v>
      </c>
      <c r="CK1052">
        <v>0</v>
      </c>
      <c r="CL1052" s="17">
        <v>0</v>
      </c>
      <c r="CM1052">
        <v>0.29799999999999999</v>
      </c>
      <c r="CN1052">
        <v>15</v>
      </c>
      <c r="CO1052">
        <v>1</v>
      </c>
      <c r="CP1052">
        <v>0</v>
      </c>
      <c r="CQ1052">
        <v>40</v>
      </c>
      <c r="CR1052" s="33" t="s">
        <v>85</v>
      </c>
    </row>
    <row r="1053" spans="1:96" x14ac:dyDescent="0.25">
      <c r="A1053">
        <v>1052</v>
      </c>
      <c r="B1053">
        <v>71</v>
      </c>
      <c r="C1053" s="24" t="s">
        <v>3933</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0.314</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s="17">
        <v>0</v>
      </c>
      <c r="BT1053">
        <v>0</v>
      </c>
      <c r="BU1053">
        <v>0</v>
      </c>
      <c r="BV1053">
        <v>1</v>
      </c>
      <c r="BW1053" s="17">
        <v>0</v>
      </c>
      <c r="BX1053">
        <v>0</v>
      </c>
      <c r="BY1053">
        <v>0</v>
      </c>
      <c r="BZ1053" s="17">
        <v>0</v>
      </c>
      <c r="CA1053">
        <v>0</v>
      </c>
      <c r="CB1053">
        <v>0</v>
      </c>
      <c r="CC1053">
        <v>1</v>
      </c>
      <c r="CD1053">
        <v>1</v>
      </c>
      <c r="CE1053">
        <v>0</v>
      </c>
      <c r="CF1053">
        <v>0</v>
      </c>
      <c r="CG1053">
        <v>0</v>
      </c>
      <c r="CH1053">
        <v>0</v>
      </c>
      <c r="CI1053">
        <v>0</v>
      </c>
      <c r="CJ1053">
        <v>0</v>
      </c>
      <c r="CK1053">
        <v>0</v>
      </c>
      <c r="CL1053" s="17">
        <v>0</v>
      </c>
      <c r="CM1053">
        <v>0.29799999999999999</v>
      </c>
      <c r="CN1053">
        <v>15</v>
      </c>
      <c r="CO1053">
        <v>1</v>
      </c>
      <c r="CP1053">
        <v>0</v>
      </c>
      <c r="CQ1053">
        <v>40</v>
      </c>
      <c r="CR1053" s="33" t="s">
        <v>85</v>
      </c>
    </row>
    <row r="1054" spans="1:96" x14ac:dyDescent="0.25">
      <c r="A1054">
        <v>1053</v>
      </c>
      <c r="B1054">
        <v>71</v>
      </c>
      <c r="C1054" s="24" t="s">
        <v>3933</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0.314</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s="17">
        <v>0</v>
      </c>
      <c r="BT1054">
        <v>0</v>
      </c>
      <c r="BU1054">
        <v>0</v>
      </c>
      <c r="BV1054">
        <v>1</v>
      </c>
      <c r="BW1054" s="17">
        <v>0</v>
      </c>
      <c r="BX1054">
        <v>0</v>
      </c>
      <c r="BY1054">
        <v>0</v>
      </c>
      <c r="BZ1054" s="17">
        <v>0</v>
      </c>
      <c r="CA1054">
        <v>0</v>
      </c>
      <c r="CB1054">
        <v>0</v>
      </c>
      <c r="CC1054">
        <v>1</v>
      </c>
      <c r="CD1054">
        <v>1</v>
      </c>
      <c r="CE1054">
        <v>0</v>
      </c>
      <c r="CF1054">
        <v>0</v>
      </c>
      <c r="CG1054">
        <v>0</v>
      </c>
      <c r="CH1054">
        <v>0</v>
      </c>
      <c r="CI1054">
        <v>0</v>
      </c>
      <c r="CJ1054">
        <v>0</v>
      </c>
      <c r="CK1054">
        <v>0</v>
      </c>
      <c r="CL1054" s="17">
        <v>0</v>
      </c>
      <c r="CM1054">
        <v>0.29799999999999999</v>
      </c>
      <c r="CN1054">
        <v>15</v>
      </c>
      <c r="CO1054">
        <v>1</v>
      </c>
      <c r="CP1054">
        <v>0</v>
      </c>
      <c r="CQ1054">
        <v>40</v>
      </c>
      <c r="CR1054" s="33" t="s">
        <v>85</v>
      </c>
    </row>
    <row r="1055" spans="1:96" x14ac:dyDescent="0.25">
      <c r="A1055">
        <v>1054</v>
      </c>
      <c r="B1055">
        <v>71</v>
      </c>
      <c r="C1055" s="24" t="s">
        <v>3933</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0.314</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s="17">
        <v>0</v>
      </c>
      <c r="BT1055">
        <v>0</v>
      </c>
      <c r="BU1055">
        <v>0</v>
      </c>
      <c r="BV1055">
        <v>1</v>
      </c>
      <c r="BW1055" s="17">
        <v>0</v>
      </c>
      <c r="BX1055">
        <v>0</v>
      </c>
      <c r="BY1055">
        <v>0</v>
      </c>
      <c r="BZ1055" s="17">
        <v>0</v>
      </c>
      <c r="CA1055">
        <v>0</v>
      </c>
      <c r="CB1055">
        <v>0</v>
      </c>
      <c r="CC1055">
        <v>1</v>
      </c>
      <c r="CD1055">
        <v>1</v>
      </c>
      <c r="CE1055">
        <v>0</v>
      </c>
      <c r="CF1055">
        <v>0</v>
      </c>
      <c r="CG1055">
        <v>0</v>
      </c>
      <c r="CH1055">
        <v>0</v>
      </c>
      <c r="CI1055">
        <v>0</v>
      </c>
      <c r="CJ1055">
        <v>0</v>
      </c>
      <c r="CK1055">
        <v>0</v>
      </c>
      <c r="CL1055" s="17">
        <v>0</v>
      </c>
      <c r="CM1055">
        <v>0.29799999999999999</v>
      </c>
      <c r="CN1055">
        <v>15</v>
      </c>
      <c r="CO1055">
        <v>1</v>
      </c>
      <c r="CP1055">
        <v>0</v>
      </c>
      <c r="CQ1055">
        <v>40</v>
      </c>
      <c r="CR1055" s="33" t="s">
        <v>85</v>
      </c>
    </row>
    <row r="1056" spans="1:96" x14ac:dyDescent="0.25">
      <c r="A1056">
        <v>1055</v>
      </c>
      <c r="B1056">
        <v>71</v>
      </c>
      <c r="C1056" s="24" t="s">
        <v>3933</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0.314</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s="17">
        <v>0</v>
      </c>
      <c r="BT1056">
        <v>0</v>
      </c>
      <c r="BU1056">
        <v>0</v>
      </c>
      <c r="BV1056">
        <v>1</v>
      </c>
      <c r="BW1056" s="17">
        <v>0</v>
      </c>
      <c r="BX1056">
        <v>0</v>
      </c>
      <c r="BY1056">
        <v>0</v>
      </c>
      <c r="BZ1056" s="17">
        <v>0</v>
      </c>
      <c r="CA1056">
        <v>1</v>
      </c>
      <c r="CB1056">
        <v>0</v>
      </c>
      <c r="CC1056">
        <v>1</v>
      </c>
      <c r="CD1056">
        <v>1</v>
      </c>
      <c r="CE1056">
        <v>0</v>
      </c>
      <c r="CF1056">
        <v>0</v>
      </c>
      <c r="CG1056">
        <v>1</v>
      </c>
      <c r="CH1056">
        <v>0</v>
      </c>
      <c r="CI1056">
        <v>0</v>
      </c>
      <c r="CJ1056">
        <v>0</v>
      </c>
      <c r="CK1056">
        <v>0</v>
      </c>
      <c r="CL1056" s="17">
        <v>1</v>
      </c>
      <c r="CM1056">
        <v>0.29799999999999999</v>
      </c>
      <c r="CN1056">
        <v>15</v>
      </c>
      <c r="CO1056">
        <v>1</v>
      </c>
      <c r="CP1056">
        <v>0</v>
      </c>
      <c r="CQ1056">
        <v>40</v>
      </c>
      <c r="CR1056" s="33" t="s">
        <v>85</v>
      </c>
    </row>
    <row r="1057" spans="1:96" x14ac:dyDescent="0.25">
      <c r="A1057">
        <v>1056</v>
      </c>
      <c r="B1057">
        <v>71</v>
      </c>
      <c r="C1057" s="24" t="s">
        <v>3933</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0.314</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s="17">
        <v>0</v>
      </c>
      <c r="BT1057">
        <v>0</v>
      </c>
      <c r="BU1057">
        <v>0</v>
      </c>
      <c r="BV1057">
        <v>1</v>
      </c>
      <c r="BW1057" s="17">
        <v>0</v>
      </c>
      <c r="BX1057">
        <v>0</v>
      </c>
      <c r="BY1057">
        <v>0</v>
      </c>
      <c r="BZ1057" s="17">
        <v>0</v>
      </c>
      <c r="CA1057">
        <v>1</v>
      </c>
      <c r="CB1057">
        <v>0</v>
      </c>
      <c r="CC1057">
        <v>1</v>
      </c>
      <c r="CD1057">
        <v>1</v>
      </c>
      <c r="CE1057">
        <v>0</v>
      </c>
      <c r="CF1057">
        <v>0</v>
      </c>
      <c r="CG1057">
        <v>1</v>
      </c>
      <c r="CH1057">
        <v>0</v>
      </c>
      <c r="CI1057">
        <v>0</v>
      </c>
      <c r="CJ1057">
        <v>0</v>
      </c>
      <c r="CK1057">
        <v>0</v>
      </c>
      <c r="CL1057" s="17">
        <v>1</v>
      </c>
      <c r="CM1057">
        <v>0.29799999999999999</v>
      </c>
      <c r="CN1057">
        <v>15</v>
      </c>
      <c r="CO1057">
        <v>1</v>
      </c>
      <c r="CP1057">
        <v>0</v>
      </c>
      <c r="CQ1057">
        <v>40</v>
      </c>
      <c r="CR1057" s="33" t="s">
        <v>85</v>
      </c>
    </row>
    <row r="1058" spans="1:96" x14ac:dyDescent="0.25">
      <c r="A1058">
        <v>1057</v>
      </c>
      <c r="B1058">
        <v>71</v>
      </c>
      <c r="C1058" s="24" t="s">
        <v>3933</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0.314</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s="17">
        <v>0</v>
      </c>
      <c r="BT1058">
        <v>0</v>
      </c>
      <c r="BU1058">
        <v>0</v>
      </c>
      <c r="BV1058">
        <v>1</v>
      </c>
      <c r="BW1058" s="17">
        <v>0</v>
      </c>
      <c r="BX1058">
        <v>0</v>
      </c>
      <c r="BY1058">
        <v>0</v>
      </c>
      <c r="BZ1058" s="17">
        <v>0</v>
      </c>
      <c r="CA1058">
        <v>1</v>
      </c>
      <c r="CB1058">
        <v>0</v>
      </c>
      <c r="CC1058">
        <v>1</v>
      </c>
      <c r="CD1058">
        <v>1</v>
      </c>
      <c r="CE1058">
        <v>0</v>
      </c>
      <c r="CF1058">
        <v>0</v>
      </c>
      <c r="CG1058">
        <v>1</v>
      </c>
      <c r="CH1058">
        <v>0</v>
      </c>
      <c r="CI1058">
        <v>0</v>
      </c>
      <c r="CJ1058">
        <v>0</v>
      </c>
      <c r="CK1058">
        <v>0</v>
      </c>
      <c r="CL1058" s="17">
        <v>1</v>
      </c>
      <c r="CM1058">
        <v>0.29799999999999999</v>
      </c>
      <c r="CN1058">
        <v>15</v>
      </c>
      <c r="CO1058">
        <v>1</v>
      </c>
      <c r="CP1058">
        <v>0</v>
      </c>
      <c r="CQ1058">
        <v>40</v>
      </c>
      <c r="CR1058" s="33" t="s">
        <v>85</v>
      </c>
    </row>
    <row r="1059" spans="1:96" x14ac:dyDescent="0.25">
      <c r="A1059">
        <v>1058</v>
      </c>
      <c r="B1059">
        <v>71</v>
      </c>
      <c r="C1059" s="24" t="s">
        <v>3933</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0.314</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s="17">
        <v>0</v>
      </c>
      <c r="BT1059">
        <v>0</v>
      </c>
      <c r="BU1059">
        <v>0</v>
      </c>
      <c r="BV1059">
        <v>1</v>
      </c>
      <c r="BW1059" s="17">
        <v>0</v>
      </c>
      <c r="BX1059">
        <v>0</v>
      </c>
      <c r="BY1059">
        <v>0</v>
      </c>
      <c r="BZ1059" s="17">
        <v>0</v>
      </c>
      <c r="CA1059">
        <v>1</v>
      </c>
      <c r="CB1059">
        <v>0</v>
      </c>
      <c r="CC1059">
        <v>1</v>
      </c>
      <c r="CD1059">
        <v>1</v>
      </c>
      <c r="CE1059">
        <v>0</v>
      </c>
      <c r="CF1059">
        <v>0</v>
      </c>
      <c r="CG1059">
        <v>1</v>
      </c>
      <c r="CH1059">
        <v>0</v>
      </c>
      <c r="CI1059">
        <v>0</v>
      </c>
      <c r="CJ1059">
        <v>0</v>
      </c>
      <c r="CK1059">
        <v>0</v>
      </c>
      <c r="CL1059" s="17">
        <v>1</v>
      </c>
      <c r="CM1059">
        <v>0.29799999999999999</v>
      </c>
      <c r="CN1059">
        <v>15</v>
      </c>
      <c r="CO1059">
        <v>1</v>
      </c>
      <c r="CP1059">
        <v>0</v>
      </c>
      <c r="CQ1059">
        <v>40</v>
      </c>
      <c r="CR1059" s="33" t="s">
        <v>85</v>
      </c>
    </row>
    <row r="1060" spans="1:96" x14ac:dyDescent="0.25">
      <c r="A1060">
        <v>1059</v>
      </c>
      <c r="B1060">
        <v>71</v>
      </c>
      <c r="C1060" s="24" t="s">
        <v>3933</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0.314</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s="17">
        <v>0</v>
      </c>
      <c r="BT1060">
        <v>0</v>
      </c>
      <c r="BU1060">
        <v>0</v>
      </c>
      <c r="BV1060">
        <v>1</v>
      </c>
      <c r="BW1060" s="17">
        <v>0</v>
      </c>
      <c r="BX1060">
        <v>0</v>
      </c>
      <c r="BY1060">
        <v>0</v>
      </c>
      <c r="BZ1060" s="17">
        <v>0</v>
      </c>
      <c r="CA1060">
        <v>1</v>
      </c>
      <c r="CB1060">
        <v>0</v>
      </c>
      <c r="CC1060">
        <v>1</v>
      </c>
      <c r="CD1060">
        <v>1</v>
      </c>
      <c r="CE1060">
        <v>0</v>
      </c>
      <c r="CF1060">
        <v>0</v>
      </c>
      <c r="CG1060">
        <v>1</v>
      </c>
      <c r="CH1060">
        <v>0</v>
      </c>
      <c r="CI1060">
        <v>0</v>
      </c>
      <c r="CJ1060">
        <v>0</v>
      </c>
      <c r="CK1060">
        <v>0</v>
      </c>
      <c r="CL1060" s="17">
        <v>1</v>
      </c>
      <c r="CM1060">
        <v>0.29799999999999999</v>
      </c>
      <c r="CN1060">
        <v>15</v>
      </c>
      <c r="CO1060">
        <v>1</v>
      </c>
      <c r="CP1060">
        <v>0</v>
      </c>
      <c r="CQ1060">
        <v>40</v>
      </c>
      <c r="CR1060" s="33" t="s">
        <v>85</v>
      </c>
    </row>
    <row r="1061" spans="1:96" x14ac:dyDescent="0.25">
      <c r="A1061">
        <v>1060</v>
      </c>
      <c r="B1061">
        <v>71</v>
      </c>
      <c r="C1061" s="24" t="s">
        <v>3933</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426</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s="17">
        <v>0</v>
      </c>
      <c r="BT1061">
        <v>0</v>
      </c>
      <c r="BU1061">
        <v>0</v>
      </c>
      <c r="BV1061">
        <v>1</v>
      </c>
      <c r="BW1061" s="17">
        <v>0</v>
      </c>
      <c r="BX1061">
        <v>0</v>
      </c>
      <c r="BY1061">
        <v>0</v>
      </c>
      <c r="BZ1061" s="17">
        <v>0</v>
      </c>
      <c r="CA1061">
        <v>0</v>
      </c>
      <c r="CB1061">
        <v>0</v>
      </c>
      <c r="CC1061">
        <v>1</v>
      </c>
      <c r="CD1061">
        <v>1</v>
      </c>
      <c r="CE1061">
        <v>0</v>
      </c>
      <c r="CF1061">
        <v>0</v>
      </c>
      <c r="CG1061">
        <v>0</v>
      </c>
      <c r="CH1061">
        <v>0</v>
      </c>
      <c r="CI1061">
        <v>0</v>
      </c>
      <c r="CJ1061">
        <v>0</v>
      </c>
      <c r="CK1061">
        <v>0</v>
      </c>
      <c r="CL1061" s="17">
        <v>0</v>
      </c>
      <c r="CM1061">
        <v>0.29799999999999999</v>
      </c>
      <c r="CN1061">
        <v>15</v>
      </c>
      <c r="CO1061">
        <v>1</v>
      </c>
      <c r="CP1061">
        <v>0</v>
      </c>
      <c r="CQ1061">
        <v>40</v>
      </c>
      <c r="CR1061" s="33" t="s">
        <v>85</v>
      </c>
    </row>
    <row r="1062" spans="1:96" x14ac:dyDescent="0.25">
      <c r="A1062">
        <v>1061</v>
      </c>
      <c r="B1062">
        <v>71</v>
      </c>
      <c r="C1062" s="24" t="s">
        <v>3933</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426</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s="17">
        <v>0</v>
      </c>
      <c r="BT1062">
        <v>0</v>
      </c>
      <c r="BU1062">
        <v>0</v>
      </c>
      <c r="BV1062">
        <v>1</v>
      </c>
      <c r="BW1062" s="17">
        <v>0</v>
      </c>
      <c r="BX1062">
        <v>0</v>
      </c>
      <c r="BY1062">
        <v>0</v>
      </c>
      <c r="BZ1062" s="17">
        <v>0</v>
      </c>
      <c r="CA1062">
        <v>0</v>
      </c>
      <c r="CB1062">
        <v>0</v>
      </c>
      <c r="CC1062">
        <v>1</v>
      </c>
      <c r="CD1062">
        <v>1</v>
      </c>
      <c r="CE1062">
        <v>0</v>
      </c>
      <c r="CF1062">
        <v>0</v>
      </c>
      <c r="CG1062">
        <v>0</v>
      </c>
      <c r="CH1062">
        <v>0</v>
      </c>
      <c r="CI1062">
        <v>0</v>
      </c>
      <c r="CJ1062">
        <v>0</v>
      </c>
      <c r="CK1062">
        <v>0</v>
      </c>
      <c r="CL1062" s="17">
        <v>0</v>
      </c>
      <c r="CM1062">
        <v>0.29799999999999999</v>
      </c>
      <c r="CN1062">
        <v>15</v>
      </c>
      <c r="CO1062">
        <v>1</v>
      </c>
      <c r="CP1062">
        <v>0</v>
      </c>
      <c r="CQ1062">
        <v>40</v>
      </c>
      <c r="CR1062" s="33" t="s">
        <v>85</v>
      </c>
    </row>
    <row r="1063" spans="1:96" x14ac:dyDescent="0.25">
      <c r="A1063">
        <v>1062</v>
      </c>
      <c r="B1063">
        <v>71</v>
      </c>
      <c r="C1063" s="24" t="s">
        <v>3933</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426</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s="17">
        <v>0</v>
      </c>
      <c r="BT1063">
        <v>0</v>
      </c>
      <c r="BU1063">
        <v>0</v>
      </c>
      <c r="BV1063">
        <v>1</v>
      </c>
      <c r="BW1063" s="17">
        <v>0</v>
      </c>
      <c r="BX1063">
        <v>0</v>
      </c>
      <c r="BY1063">
        <v>0</v>
      </c>
      <c r="BZ1063" s="17">
        <v>0</v>
      </c>
      <c r="CA1063">
        <v>0</v>
      </c>
      <c r="CB1063">
        <v>0</v>
      </c>
      <c r="CC1063">
        <v>1</v>
      </c>
      <c r="CD1063">
        <v>1</v>
      </c>
      <c r="CE1063">
        <v>0</v>
      </c>
      <c r="CF1063">
        <v>0</v>
      </c>
      <c r="CG1063">
        <v>0</v>
      </c>
      <c r="CH1063">
        <v>0</v>
      </c>
      <c r="CI1063">
        <v>0</v>
      </c>
      <c r="CJ1063">
        <v>0</v>
      </c>
      <c r="CK1063">
        <v>0</v>
      </c>
      <c r="CL1063" s="17">
        <v>0</v>
      </c>
      <c r="CM1063">
        <v>0.29799999999999999</v>
      </c>
      <c r="CN1063">
        <v>15</v>
      </c>
      <c r="CO1063">
        <v>1</v>
      </c>
      <c r="CP1063">
        <v>0</v>
      </c>
      <c r="CQ1063">
        <v>40</v>
      </c>
      <c r="CR1063" s="33" t="s">
        <v>85</v>
      </c>
    </row>
    <row r="1064" spans="1:96" x14ac:dyDescent="0.25">
      <c r="A1064">
        <v>1063</v>
      </c>
      <c r="B1064">
        <v>71</v>
      </c>
      <c r="C1064" s="24" t="s">
        <v>3933</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426</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s="17">
        <v>0</v>
      </c>
      <c r="BT1064">
        <v>0</v>
      </c>
      <c r="BU1064">
        <v>0</v>
      </c>
      <c r="BV1064">
        <v>1</v>
      </c>
      <c r="BW1064" s="17">
        <v>0</v>
      </c>
      <c r="BX1064">
        <v>0</v>
      </c>
      <c r="BY1064">
        <v>0</v>
      </c>
      <c r="BZ1064" s="17">
        <v>0</v>
      </c>
      <c r="CA1064">
        <v>0</v>
      </c>
      <c r="CB1064">
        <v>0</v>
      </c>
      <c r="CC1064">
        <v>1</v>
      </c>
      <c r="CD1064">
        <v>1</v>
      </c>
      <c r="CE1064">
        <v>0</v>
      </c>
      <c r="CF1064">
        <v>0</v>
      </c>
      <c r="CG1064">
        <v>0</v>
      </c>
      <c r="CH1064">
        <v>0</v>
      </c>
      <c r="CI1064">
        <v>0</v>
      </c>
      <c r="CJ1064">
        <v>0</v>
      </c>
      <c r="CK1064">
        <v>0</v>
      </c>
      <c r="CL1064" s="17">
        <v>0</v>
      </c>
      <c r="CM1064">
        <v>0.29799999999999999</v>
      </c>
      <c r="CN1064">
        <v>15</v>
      </c>
      <c r="CO1064">
        <v>1</v>
      </c>
      <c r="CP1064">
        <v>0</v>
      </c>
      <c r="CQ1064">
        <v>40</v>
      </c>
      <c r="CR1064" s="33" t="s">
        <v>85</v>
      </c>
    </row>
    <row r="1065" spans="1:96" x14ac:dyDescent="0.25">
      <c r="A1065">
        <v>1064</v>
      </c>
      <c r="B1065">
        <v>71</v>
      </c>
      <c r="C1065" s="24" t="s">
        <v>3933</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426</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s="17">
        <v>0</v>
      </c>
      <c r="BT1065">
        <v>0</v>
      </c>
      <c r="BU1065">
        <v>0</v>
      </c>
      <c r="BV1065">
        <v>1</v>
      </c>
      <c r="BW1065" s="17">
        <v>0</v>
      </c>
      <c r="BX1065">
        <v>0</v>
      </c>
      <c r="BY1065">
        <v>0</v>
      </c>
      <c r="BZ1065" s="17">
        <v>0</v>
      </c>
      <c r="CA1065">
        <v>0</v>
      </c>
      <c r="CB1065">
        <v>0</v>
      </c>
      <c r="CC1065">
        <v>1</v>
      </c>
      <c r="CD1065">
        <v>1</v>
      </c>
      <c r="CE1065">
        <v>0</v>
      </c>
      <c r="CF1065">
        <v>0</v>
      </c>
      <c r="CG1065">
        <v>0</v>
      </c>
      <c r="CH1065">
        <v>0</v>
      </c>
      <c r="CI1065">
        <v>0</v>
      </c>
      <c r="CJ1065">
        <v>0</v>
      </c>
      <c r="CK1065">
        <v>0</v>
      </c>
      <c r="CL1065" s="17">
        <v>0</v>
      </c>
      <c r="CM1065">
        <v>0.29799999999999999</v>
      </c>
      <c r="CN1065">
        <v>15</v>
      </c>
      <c r="CO1065">
        <v>1</v>
      </c>
      <c r="CP1065">
        <v>0</v>
      </c>
      <c r="CQ1065">
        <v>40</v>
      </c>
      <c r="CR1065" s="33" t="s">
        <v>85</v>
      </c>
    </row>
    <row r="1066" spans="1:96" x14ac:dyDescent="0.25">
      <c r="A1066">
        <v>1065</v>
      </c>
      <c r="B1066">
        <v>71</v>
      </c>
      <c r="C1066" s="24" t="s">
        <v>3933</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426</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s="17">
        <v>0</v>
      </c>
      <c r="BT1066">
        <v>0</v>
      </c>
      <c r="BU1066">
        <v>0</v>
      </c>
      <c r="BV1066">
        <v>1</v>
      </c>
      <c r="BW1066" s="17">
        <v>0</v>
      </c>
      <c r="BX1066">
        <v>0</v>
      </c>
      <c r="BY1066">
        <v>0</v>
      </c>
      <c r="BZ1066" s="17">
        <v>0</v>
      </c>
      <c r="CA1066">
        <v>1</v>
      </c>
      <c r="CB1066">
        <v>0</v>
      </c>
      <c r="CC1066">
        <v>1</v>
      </c>
      <c r="CD1066">
        <v>1</v>
      </c>
      <c r="CE1066">
        <v>0</v>
      </c>
      <c r="CF1066">
        <v>0</v>
      </c>
      <c r="CG1066">
        <v>1</v>
      </c>
      <c r="CH1066">
        <v>0</v>
      </c>
      <c r="CI1066">
        <v>0</v>
      </c>
      <c r="CJ1066">
        <v>0</v>
      </c>
      <c r="CK1066">
        <v>0</v>
      </c>
      <c r="CL1066" s="17">
        <v>1</v>
      </c>
      <c r="CM1066">
        <v>0.29799999999999999</v>
      </c>
      <c r="CN1066">
        <v>15</v>
      </c>
      <c r="CO1066">
        <v>1</v>
      </c>
      <c r="CP1066">
        <v>0</v>
      </c>
      <c r="CQ1066">
        <v>40</v>
      </c>
      <c r="CR1066" s="33" t="s">
        <v>85</v>
      </c>
    </row>
    <row r="1067" spans="1:96" x14ac:dyDescent="0.25">
      <c r="A1067">
        <v>1066</v>
      </c>
      <c r="B1067">
        <v>71</v>
      </c>
      <c r="C1067" s="24" t="s">
        <v>3933</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426</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s="17">
        <v>0</v>
      </c>
      <c r="BT1067">
        <v>0</v>
      </c>
      <c r="BU1067">
        <v>0</v>
      </c>
      <c r="BV1067">
        <v>1</v>
      </c>
      <c r="BW1067" s="17">
        <v>0</v>
      </c>
      <c r="BX1067">
        <v>0</v>
      </c>
      <c r="BY1067">
        <v>0</v>
      </c>
      <c r="BZ1067" s="17">
        <v>0</v>
      </c>
      <c r="CA1067">
        <v>1</v>
      </c>
      <c r="CB1067">
        <v>0</v>
      </c>
      <c r="CC1067">
        <v>1</v>
      </c>
      <c r="CD1067">
        <v>1</v>
      </c>
      <c r="CE1067">
        <v>0</v>
      </c>
      <c r="CF1067">
        <v>0</v>
      </c>
      <c r="CG1067">
        <v>1</v>
      </c>
      <c r="CH1067">
        <v>0</v>
      </c>
      <c r="CI1067">
        <v>0</v>
      </c>
      <c r="CJ1067">
        <v>0</v>
      </c>
      <c r="CK1067">
        <v>0</v>
      </c>
      <c r="CL1067" s="17">
        <v>1</v>
      </c>
      <c r="CM1067">
        <v>0.29799999999999999</v>
      </c>
      <c r="CN1067">
        <v>15</v>
      </c>
      <c r="CO1067">
        <v>1</v>
      </c>
      <c r="CP1067">
        <v>0</v>
      </c>
      <c r="CQ1067">
        <v>40</v>
      </c>
      <c r="CR1067" s="33" t="s">
        <v>85</v>
      </c>
    </row>
    <row r="1068" spans="1:96" x14ac:dyDescent="0.25">
      <c r="A1068">
        <v>1067</v>
      </c>
      <c r="B1068">
        <v>71</v>
      </c>
      <c r="C1068" s="24" t="s">
        <v>3933</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426</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s="17">
        <v>0</v>
      </c>
      <c r="BT1068">
        <v>0</v>
      </c>
      <c r="BU1068">
        <v>0</v>
      </c>
      <c r="BV1068">
        <v>1</v>
      </c>
      <c r="BW1068" s="17">
        <v>0</v>
      </c>
      <c r="BX1068">
        <v>0</v>
      </c>
      <c r="BY1068">
        <v>0</v>
      </c>
      <c r="BZ1068" s="17">
        <v>0</v>
      </c>
      <c r="CA1068">
        <v>1</v>
      </c>
      <c r="CB1068">
        <v>0</v>
      </c>
      <c r="CC1068">
        <v>1</v>
      </c>
      <c r="CD1068">
        <v>1</v>
      </c>
      <c r="CE1068">
        <v>0</v>
      </c>
      <c r="CF1068">
        <v>0</v>
      </c>
      <c r="CG1068">
        <v>1</v>
      </c>
      <c r="CH1068">
        <v>0</v>
      </c>
      <c r="CI1068">
        <v>0</v>
      </c>
      <c r="CJ1068">
        <v>0</v>
      </c>
      <c r="CK1068">
        <v>0</v>
      </c>
      <c r="CL1068" s="17">
        <v>1</v>
      </c>
      <c r="CM1068">
        <v>0.29799999999999999</v>
      </c>
      <c r="CN1068">
        <v>15</v>
      </c>
      <c r="CO1068">
        <v>1</v>
      </c>
      <c r="CP1068">
        <v>0</v>
      </c>
      <c r="CQ1068">
        <v>40</v>
      </c>
      <c r="CR1068" s="33" t="s">
        <v>85</v>
      </c>
    </row>
    <row r="1069" spans="1:96" x14ac:dyDescent="0.25">
      <c r="A1069">
        <v>1068</v>
      </c>
      <c r="B1069">
        <v>71</v>
      </c>
      <c r="C1069" s="24" t="s">
        <v>3933</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426</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s="17">
        <v>0</v>
      </c>
      <c r="BT1069">
        <v>0</v>
      </c>
      <c r="BU1069">
        <v>0</v>
      </c>
      <c r="BV1069">
        <v>1</v>
      </c>
      <c r="BW1069" s="17">
        <v>0</v>
      </c>
      <c r="BX1069">
        <v>0</v>
      </c>
      <c r="BY1069">
        <v>0</v>
      </c>
      <c r="BZ1069" s="17">
        <v>0</v>
      </c>
      <c r="CA1069">
        <v>1</v>
      </c>
      <c r="CB1069">
        <v>0</v>
      </c>
      <c r="CC1069">
        <v>1</v>
      </c>
      <c r="CD1069">
        <v>1</v>
      </c>
      <c r="CE1069">
        <v>0</v>
      </c>
      <c r="CF1069">
        <v>0</v>
      </c>
      <c r="CG1069">
        <v>1</v>
      </c>
      <c r="CH1069">
        <v>0</v>
      </c>
      <c r="CI1069">
        <v>0</v>
      </c>
      <c r="CJ1069">
        <v>0</v>
      </c>
      <c r="CK1069">
        <v>0</v>
      </c>
      <c r="CL1069" s="17">
        <v>1</v>
      </c>
      <c r="CM1069">
        <v>0.29799999999999999</v>
      </c>
      <c r="CN1069">
        <v>15</v>
      </c>
      <c r="CO1069">
        <v>1</v>
      </c>
      <c r="CP1069">
        <v>0</v>
      </c>
      <c r="CQ1069">
        <v>40</v>
      </c>
      <c r="CR1069" s="33" t="s">
        <v>85</v>
      </c>
    </row>
    <row r="1070" spans="1:96" x14ac:dyDescent="0.25">
      <c r="A1070">
        <v>1069</v>
      </c>
      <c r="B1070">
        <v>71</v>
      </c>
      <c r="C1070" s="24" t="s">
        <v>3933</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426</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s="17">
        <v>0</v>
      </c>
      <c r="BT1070">
        <v>0</v>
      </c>
      <c r="BU1070">
        <v>0</v>
      </c>
      <c r="BV1070">
        <v>1</v>
      </c>
      <c r="BW1070" s="17">
        <v>0</v>
      </c>
      <c r="BX1070">
        <v>0</v>
      </c>
      <c r="BY1070">
        <v>0</v>
      </c>
      <c r="BZ1070" s="17">
        <v>0</v>
      </c>
      <c r="CA1070">
        <v>1</v>
      </c>
      <c r="CB1070">
        <v>0</v>
      </c>
      <c r="CC1070">
        <v>1</v>
      </c>
      <c r="CD1070">
        <v>1</v>
      </c>
      <c r="CE1070">
        <v>0</v>
      </c>
      <c r="CF1070">
        <v>0</v>
      </c>
      <c r="CG1070">
        <v>1</v>
      </c>
      <c r="CH1070">
        <v>0</v>
      </c>
      <c r="CI1070">
        <v>0</v>
      </c>
      <c r="CJ1070">
        <v>0</v>
      </c>
      <c r="CK1070">
        <v>0</v>
      </c>
      <c r="CL1070" s="17">
        <v>1</v>
      </c>
      <c r="CM1070">
        <v>0.29799999999999999</v>
      </c>
      <c r="CN1070">
        <v>15</v>
      </c>
      <c r="CO1070">
        <v>1</v>
      </c>
      <c r="CP1070">
        <v>0</v>
      </c>
      <c r="CQ1070">
        <v>40</v>
      </c>
      <c r="CR1070" s="33" t="s">
        <v>85</v>
      </c>
    </row>
    <row r="1071" spans="1:96" x14ac:dyDescent="0.25">
      <c r="A1071">
        <v>1070</v>
      </c>
      <c r="B1071">
        <v>71</v>
      </c>
      <c r="C1071" s="24" t="s">
        <v>3933</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484</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s="17">
        <v>0</v>
      </c>
      <c r="BT1071">
        <v>0</v>
      </c>
      <c r="BU1071">
        <v>0</v>
      </c>
      <c r="BV1071">
        <v>1</v>
      </c>
      <c r="BW1071" s="17">
        <v>0</v>
      </c>
      <c r="BX1071">
        <v>0</v>
      </c>
      <c r="BY1071">
        <v>0</v>
      </c>
      <c r="BZ1071" s="17">
        <v>0</v>
      </c>
      <c r="CA1071">
        <v>0</v>
      </c>
      <c r="CB1071">
        <v>0</v>
      </c>
      <c r="CC1071">
        <v>1</v>
      </c>
      <c r="CD1071">
        <v>1</v>
      </c>
      <c r="CE1071">
        <v>0</v>
      </c>
      <c r="CF1071">
        <v>0</v>
      </c>
      <c r="CG1071">
        <v>0</v>
      </c>
      <c r="CH1071">
        <v>0</v>
      </c>
      <c r="CI1071">
        <v>0</v>
      </c>
      <c r="CJ1071">
        <v>0</v>
      </c>
      <c r="CK1071">
        <v>0</v>
      </c>
      <c r="CL1071" s="17">
        <v>0</v>
      </c>
      <c r="CM1071">
        <v>0.29799999999999999</v>
      </c>
      <c r="CN1071">
        <v>15</v>
      </c>
      <c r="CO1071">
        <v>1</v>
      </c>
      <c r="CP1071">
        <v>0</v>
      </c>
      <c r="CQ1071">
        <v>40</v>
      </c>
      <c r="CR1071" s="33" t="s">
        <v>85</v>
      </c>
    </row>
    <row r="1072" spans="1:96" x14ac:dyDescent="0.25">
      <c r="A1072">
        <v>1071</v>
      </c>
      <c r="B1072">
        <v>71</v>
      </c>
      <c r="C1072" s="24" t="s">
        <v>3933</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484</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s="17">
        <v>0</v>
      </c>
      <c r="BT1072">
        <v>0</v>
      </c>
      <c r="BU1072">
        <v>0</v>
      </c>
      <c r="BV1072">
        <v>1</v>
      </c>
      <c r="BW1072" s="17">
        <v>0</v>
      </c>
      <c r="BX1072">
        <v>0</v>
      </c>
      <c r="BY1072">
        <v>0</v>
      </c>
      <c r="BZ1072" s="17">
        <v>0</v>
      </c>
      <c r="CA1072">
        <v>0</v>
      </c>
      <c r="CB1072">
        <v>0</v>
      </c>
      <c r="CC1072">
        <v>1</v>
      </c>
      <c r="CD1072">
        <v>1</v>
      </c>
      <c r="CE1072">
        <v>0</v>
      </c>
      <c r="CF1072">
        <v>0</v>
      </c>
      <c r="CG1072">
        <v>0</v>
      </c>
      <c r="CH1072">
        <v>0</v>
      </c>
      <c r="CI1072">
        <v>0</v>
      </c>
      <c r="CJ1072">
        <v>0</v>
      </c>
      <c r="CK1072">
        <v>0</v>
      </c>
      <c r="CL1072" s="17">
        <v>0</v>
      </c>
      <c r="CM1072">
        <v>0.29799999999999999</v>
      </c>
      <c r="CN1072">
        <v>15</v>
      </c>
      <c r="CO1072">
        <v>1</v>
      </c>
      <c r="CP1072">
        <v>0</v>
      </c>
      <c r="CQ1072">
        <v>40</v>
      </c>
      <c r="CR1072" s="33" t="s">
        <v>85</v>
      </c>
    </row>
    <row r="1073" spans="1:96" x14ac:dyDescent="0.25">
      <c r="A1073">
        <v>1072</v>
      </c>
      <c r="B1073">
        <v>71</v>
      </c>
      <c r="C1073" s="24" t="s">
        <v>3933</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484</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s="17">
        <v>0</v>
      </c>
      <c r="BT1073">
        <v>0</v>
      </c>
      <c r="BU1073">
        <v>0</v>
      </c>
      <c r="BV1073">
        <v>1</v>
      </c>
      <c r="BW1073" s="17">
        <v>0</v>
      </c>
      <c r="BX1073">
        <v>0</v>
      </c>
      <c r="BY1073">
        <v>0</v>
      </c>
      <c r="BZ1073" s="17">
        <v>0</v>
      </c>
      <c r="CA1073">
        <v>0</v>
      </c>
      <c r="CB1073">
        <v>0</v>
      </c>
      <c r="CC1073">
        <v>1</v>
      </c>
      <c r="CD1073">
        <v>1</v>
      </c>
      <c r="CE1073">
        <v>0</v>
      </c>
      <c r="CF1073">
        <v>0</v>
      </c>
      <c r="CG1073">
        <v>0</v>
      </c>
      <c r="CH1073">
        <v>0</v>
      </c>
      <c r="CI1073">
        <v>0</v>
      </c>
      <c r="CJ1073">
        <v>0</v>
      </c>
      <c r="CK1073">
        <v>0</v>
      </c>
      <c r="CL1073" s="17">
        <v>0</v>
      </c>
      <c r="CM1073">
        <v>0.29799999999999999</v>
      </c>
      <c r="CN1073">
        <v>15</v>
      </c>
      <c r="CO1073">
        <v>1</v>
      </c>
      <c r="CP1073">
        <v>0</v>
      </c>
      <c r="CQ1073">
        <v>40</v>
      </c>
      <c r="CR1073" s="33" t="s">
        <v>85</v>
      </c>
    </row>
    <row r="1074" spans="1:96" x14ac:dyDescent="0.25">
      <c r="A1074">
        <v>1073</v>
      </c>
      <c r="B1074">
        <v>71</v>
      </c>
      <c r="C1074" s="24" t="s">
        <v>3933</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484</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s="17">
        <v>0</v>
      </c>
      <c r="BT1074">
        <v>0</v>
      </c>
      <c r="BU1074">
        <v>0</v>
      </c>
      <c r="BV1074">
        <v>1</v>
      </c>
      <c r="BW1074" s="17">
        <v>0</v>
      </c>
      <c r="BX1074">
        <v>0</v>
      </c>
      <c r="BY1074">
        <v>0</v>
      </c>
      <c r="BZ1074" s="17">
        <v>0</v>
      </c>
      <c r="CA1074">
        <v>0</v>
      </c>
      <c r="CB1074">
        <v>0</v>
      </c>
      <c r="CC1074">
        <v>1</v>
      </c>
      <c r="CD1074">
        <v>1</v>
      </c>
      <c r="CE1074">
        <v>0</v>
      </c>
      <c r="CF1074">
        <v>0</v>
      </c>
      <c r="CG1074">
        <v>0</v>
      </c>
      <c r="CH1074">
        <v>0</v>
      </c>
      <c r="CI1074">
        <v>0</v>
      </c>
      <c r="CJ1074">
        <v>0</v>
      </c>
      <c r="CK1074">
        <v>0</v>
      </c>
      <c r="CL1074" s="17">
        <v>0</v>
      </c>
      <c r="CM1074">
        <v>0.29799999999999999</v>
      </c>
      <c r="CN1074">
        <v>15</v>
      </c>
      <c r="CO1074">
        <v>1</v>
      </c>
      <c r="CP1074">
        <v>0</v>
      </c>
      <c r="CQ1074">
        <v>40</v>
      </c>
      <c r="CR1074" s="33" t="s">
        <v>85</v>
      </c>
    </row>
    <row r="1075" spans="1:96" x14ac:dyDescent="0.25">
      <c r="A1075">
        <v>1074</v>
      </c>
      <c r="B1075">
        <v>71</v>
      </c>
      <c r="C1075" s="24" t="s">
        <v>3933</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484</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s="17">
        <v>0</v>
      </c>
      <c r="BT1075">
        <v>0</v>
      </c>
      <c r="BU1075">
        <v>0</v>
      </c>
      <c r="BV1075">
        <v>1</v>
      </c>
      <c r="BW1075" s="17">
        <v>0</v>
      </c>
      <c r="BX1075">
        <v>0</v>
      </c>
      <c r="BY1075">
        <v>0</v>
      </c>
      <c r="BZ1075" s="17">
        <v>0</v>
      </c>
      <c r="CA1075">
        <v>0</v>
      </c>
      <c r="CB1075">
        <v>0</v>
      </c>
      <c r="CC1075">
        <v>1</v>
      </c>
      <c r="CD1075">
        <v>1</v>
      </c>
      <c r="CE1075">
        <v>0</v>
      </c>
      <c r="CF1075">
        <v>0</v>
      </c>
      <c r="CG1075">
        <v>0</v>
      </c>
      <c r="CH1075">
        <v>0</v>
      </c>
      <c r="CI1075">
        <v>0</v>
      </c>
      <c r="CJ1075">
        <v>0</v>
      </c>
      <c r="CK1075">
        <v>0</v>
      </c>
      <c r="CL1075" s="17">
        <v>0</v>
      </c>
      <c r="CM1075">
        <v>0.29799999999999999</v>
      </c>
      <c r="CN1075">
        <v>15</v>
      </c>
      <c r="CO1075">
        <v>1</v>
      </c>
      <c r="CP1075">
        <v>0</v>
      </c>
      <c r="CQ1075">
        <v>40</v>
      </c>
      <c r="CR1075" s="33" t="s">
        <v>85</v>
      </c>
    </row>
    <row r="1076" spans="1:96" x14ac:dyDescent="0.25">
      <c r="A1076">
        <v>1075</v>
      </c>
      <c r="B1076">
        <v>71</v>
      </c>
      <c r="C1076" s="24" t="s">
        <v>3933</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484</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s="17">
        <v>0</v>
      </c>
      <c r="BT1076">
        <v>0</v>
      </c>
      <c r="BU1076">
        <v>0</v>
      </c>
      <c r="BV1076">
        <v>1</v>
      </c>
      <c r="BW1076" s="17">
        <v>0</v>
      </c>
      <c r="BX1076">
        <v>0</v>
      </c>
      <c r="BY1076">
        <v>0</v>
      </c>
      <c r="BZ1076" s="17">
        <v>0</v>
      </c>
      <c r="CA1076">
        <v>1</v>
      </c>
      <c r="CB1076">
        <v>0</v>
      </c>
      <c r="CC1076">
        <v>1</v>
      </c>
      <c r="CD1076">
        <v>1</v>
      </c>
      <c r="CE1076">
        <v>0</v>
      </c>
      <c r="CF1076">
        <v>0</v>
      </c>
      <c r="CG1076">
        <v>1</v>
      </c>
      <c r="CH1076">
        <v>0</v>
      </c>
      <c r="CI1076">
        <v>0</v>
      </c>
      <c r="CJ1076">
        <v>0</v>
      </c>
      <c r="CK1076">
        <v>0</v>
      </c>
      <c r="CL1076" s="17">
        <v>1</v>
      </c>
      <c r="CM1076">
        <v>0.29799999999999999</v>
      </c>
      <c r="CN1076">
        <v>15</v>
      </c>
      <c r="CO1076">
        <v>1</v>
      </c>
      <c r="CP1076">
        <v>0</v>
      </c>
      <c r="CQ1076">
        <v>40</v>
      </c>
      <c r="CR1076" s="33" t="s">
        <v>85</v>
      </c>
    </row>
    <row r="1077" spans="1:96" x14ac:dyDescent="0.25">
      <c r="A1077">
        <v>1076</v>
      </c>
      <c r="B1077">
        <v>71</v>
      </c>
      <c r="C1077" s="24" t="s">
        <v>3933</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484</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s="17">
        <v>0</v>
      </c>
      <c r="BT1077">
        <v>0</v>
      </c>
      <c r="BU1077">
        <v>0</v>
      </c>
      <c r="BV1077">
        <v>1</v>
      </c>
      <c r="BW1077" s="17">
        <v>0</v>
      </c>
      <c r="BX1077">
        <v>0</v>
      </c>
      <c r="BY1077">
        <v>0</v>
      </c>
      <c r="BZ1077" s="17">
        <v>0</v>
      </c>
      <c r="CA1077">
        <v>1</v>
      </c>
      <c r="CB1077">
        <v>0</v>
      </c>
      <c r="CC1077">
        <v>1</v>
      </c>
      <c r="CD1077">
        <v>1</v>
      </c>
      <c r="CE1077">
        <v>0</v>
      </c>
      <c r="CF1077">
        <v>0</v>
      </c>
      <c r="CG1077">
        <v>1</v>
      </c>
      <c r="CH1077">
        <v>0</v>
      </c>
      <c r="CI1077">
        <v>0</v>
      </c>
      <c r="CJ1077">
        <v>0</v>
      </c>
      <c r="CK1077">
        <v>0</v>
      </c>
      <c r="CL1077" s="17">
        <v>1</v>
      </c>
      <c r="CM1077">
        <v>0.29799999999999999</v>
      </c>
      <c r="CN1077">
        <v>15</v>
      </c>
      <c r="CO1077">
        <v>1</v>
      </c>
      <c r="CP1077">
        <v>0</v>
      </c>
      <c r="CQ1077">
        <v>40</v>
      </c>
      <c r="CR1077" s="33" t="s">
        <v>85</v>
      </c>
    </row>
    <row r="1078" spans="1:96" x14ac:dyDescent="0.25">
      <c r="A1078">
        <v>1077</v>
      </c>
      <c r="B1078">
        <v>71</v>
      </c>
      <c r="C1078" s="24" t="s">
        <v>3933</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484</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s="17">
        <v>0</v>
      </c>
      <c r="BT1078">
        <v>0</v>
      </c>
      <c r="BU1078">
        <v>0</v>
      </c>
      <c r="BV1078">
        <v>1</v>
      </c>
      <c r="BW1078" s="17">
        <v>0</v>
      </c>
      <c r="BX1078">
        <v>0</v>
      </c>
      <c r="BY1078">
        <v>0</v>
      </c>
      <c r="BZ1078" s="17">
        <v>0</v>
      </c>
      <c r="CA1078">
        <v>1</v>
      </c>
      <c r="CB1078">
        <v>0</v>
      </c>
      <c r="CC1078">
        <v>1</v>
      </c>
      <c r="CD1078">
        <v>1</v>
      </c>
      <c r="CE1078">
        <v>0</v>
      </c>
      <c r="CF1078">
        <v>0</v>
      </c>
      <c r="CG1078">
        <v>1</v>
      </c>
      <c r="CH1078">
        <v>0</v>
      </c>
      <c r="CI1078">
        <v>0</v>
      </c>
      <c r="CJ1078">
        <v>0</v>
      </c>
      <c r="CK1078">
        <v>0</v>
      </c>
      <c r="CL1078" s="17">
        <v>1</v>
      </c>
      <c r="CM1078">
        <v>0.29799999999999999</v>
      </c>
      <c r="CN1078">
        <v>15</v>
      </c>
      <c r="CO1078">
        <v>1</v>
      </c>
      <c r="CP1078">
        <v>0</v>
      </c>
      <c r="CQ1078">
        <v>40</v>
      </c>
      <c r="CR1078" s="33" t="s">
        <v>85</v>
      </c>
    </row>
    <row r="1079" spans="1:96" x14ac:dyDescent="0.25">
      <c r="A1079">
        <v>1078</v>
      </c>
      <c r="B1079">
        <v>71</v>
      </c>
      <c r="C1079" s="24" t="s">
        <v>3933</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484</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s="17">
        <v>0</v>
      </c>
      <c r="BT1079">
        <v>0</v>
      </c>
      <c r="BU1079">
        <v>0</v>
      </c>
      <c r="BV1079">
        <v>1</v>
      </c>
      <c r="BW1079" s="17">
        <v>0</v>
      </c>
      <c r="BX1079">
        <v>0</v>
      </c>
      <c r="BY1079">
        <v>0</v>
      </c>
      <c r="BZ1079" s="17">
        <v>0</v>
      </c>
      <c r="CA1079">
        <v>1</v>
      </c>
      <c r="CB1079">
        <v>0</v>
      </c>
      <c r="CC1079">
        <v>1</v>
      </c>
      <c r="CD1079">
        <v>1</v>
      </c>
      <c r="CE1079">
        <v>0</v>
      </c>
      <c r="CF1079">
        <v>0</v>
      </c>
      <c r="CG1079">
        <v>1</v>
      </c>
      <c r="CH1079">
        <v>0</v>
      </c>
      <c r="CI1079">
        <v>0</v>
      </c>
      <c r="CJ1079">
        <v>0</v>
      </c>
      <c r="CK1079">
        <v>0</v>
      </c>
      <c r="CL1079" s="17">
        <v>1</v>
      </c>
      <c r="CM1079">
        <v>0.29799999999999999</v>
      </c>
      <c r="CN1079">
        <v>15</v>
      </c>
      <c r="CO1079">
        <v>1</v>
      </c>
      <c r="CP1079">
        <v>0</v>
      </c>
      <c r="CQ1079">
        <v>40</v>
      </c>
      <c r="CR1079" s="33" t="s">
        <v>85</v>
      </c>
    </row>
    <row r="1080" spans="1:96" x14ac:dyDescent="0.25">
      <c r="A1080">
        <v>1079</v>
      </c>
      <c r="B1080">
        <v>71</v>
      </c>
      <c r="C1080" s="24" t="s">
        <v>3933</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484</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s="17">
        <v>0</v>
      </c>
      <c r="BT1080">
        <v>0</v>
      </c>
      <c r="BU1080">
        <v>0</v>
      </c>
      <c r="BV1080">
        <v>1</v>
      </c>
      <c r="BW1080" s="17">
        <v>0</v>
      </c>
      <c r="BX1080">
        <v>0</v>
      </c>
      <c r="BY1080">
        <v>0</v>
      </c>
      <c r="BZ1080" s="17">
        <v>0</v>
      </c>
      <c r="CA1080">
        <v>1</v>
      </c>
      <c r="CB1080">
        <v>0</v>
      </c>
      <c r="CC1080">
        <v>1</v>
      </c>
      <c r="CD1080">
        <v>1</v>
      </c>
      <c r="CE1080">
        <v>0</v>
      </c>
      <c r="CF1080">
        <v>0</v>
      </c>
      <c r="CG1080">
        <v>1</v>
      </c>
      <c r="CH1080">
        <v>0</v>
      </c>
      <c r="CI1080">
        <v>0</v>
      </c>
      <c r="CJ1080">
        <v>0</v>
      </c>
      <c r="CK1080">
        <v>0</v>
      </c>
      <c r="CL1080" s="17">
        <v>1</v>
      </c>
      <c r="CM1080">
        <v>0.29799999999999999</v>
      </c>
      <c r="CN1080">
        <v>15</v>
      </c>
      <c r="CO1080">
        <v>1</v>
      </c>
      <c r="CP1080">
        <v>0</v>
      </c>
      <c r="CQ1080">
        <v>40</v>
      </c>
      <c r="CR1080" s="33" t="s">
        <v>85</v>
      </c>
    </row>
    <row r="1081" spans="1:96" x14ac:dyDescent="0.25">
      <c r="A1081">
        <v>1080</v>
      </c>
      <c r="B1081">
        <v>72</v>
      </c>
      <c r="C1081" s="24" t="s">
        <v>3943</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s="17">
        <v>0</v>
      </c>
      <c r="BT1081">
        <v>0</v>
      </c>
      <c r="BU1081">
        <v>0</v>
      </c>
      <c r="BV1081">
        <v>1</v>
      </c>
      <c r="BW1081" s="17">
        <v>0</v>
      </c>
      <c r="BX1081">
        <v>0</v>
      </c>
      <c r="BY1081">
        <v>0</v>
      </c>
      <c r="BZ1081" s="17">
        <v>0</v>
      </c>
      <c r="CA1081">
        <v>0</v>
      </c>
      <c r="CB1081">
        <v>0</v>
      </c>
      <c r="CC1081">
        <v>1</v>
      </c>
      <c r="CD1081">
        <v>1</v>
      </c>
      <c r="CE1081">
        <v>0</v>
      </c>
      <c r="CF1081">
        <v>0</v>
      </c>
      <c r="CG1081">
        <v>0</v>
      </c>
      <c r="CH1081">
        <v>0</v>
      </c>
      <c r="CI1081">
        <v>0</v>
      </c>
      <c r="CJ1081">
        <v>0</v>
      </c>
      <c r="CK1081">
        <v>0</v>
      </c>
      <c r="CL1081" s="17">
        <v>0</v>
      </c>
      <c r="CM1081">
        <v>0</v>
      </c>
      <c r="CN1081">
        <v>0</v>
      </c>
      <c r="CO1081">
        <v>0</v>
      </c>
      <c r="CP1081">
        <v>1</v>
      </c>
      <c r="CQ1081">
        <v>26</v>
      </c>
      <c r="CR1081" s="33" t="s">
        <v>85</v>
      </c>
    </row>
    <row r="1082" spans="1:96" x14ac:dyDescent="0.25">
      <c r="A1082">
        <v>1081</v>
      </c>
      <c r="B1082">
        <v>72</v>
      </c>
      <c r="C1082" s="24" t="s">
        <v>3943</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s="17">
        <v>1</v>
      </c>
      <c r="BT1082">
        <v>0</v>
      </c>
      <c r="BU1082">
        <v>1</v>
      </c>
      <c r="BV1082">
        <v>0</v>
      </c>
      <c r="BW1082" s="17">
        <v>0</v>
      </c>
      <c r="BX1082">
        <v>1</v>
      </c>
      <c r="BY1082">
        <v>0</v>
      </c>
      <c r="BZ1082" s="17">
        <v>0</v>
      </c>
      <c r="CA1082">
        <v>0</v>
      </c>
      <c r="CB1082">
        <v>0</v>
      </c>
      <c r="CC1082">
        <v>1</v>
      </c>
      <c r="CD1082">
        <v>1</v>
      </c>
      <c r="CE1082">
        <v>0</v>
      </c>
      <c r="CF1082">
        <v>0</v>
      </c>
      <c r="CG1082">
        <v>0</v>
      </c>
      <c r="CH1082">
        <v>0</v>
      </c>
      <c r="CI1082">
        <v>0</v>
      </c>
      <c r="CJ1082">
        <v>0</v>
      </c>
      <c r="CK1082">
        <v>0</v>
      </c>
      <c r="CL1082" s="17">
        <v>0</v>
      </c>
      <c r="CM1082">
        <v>0</v>
      </c>
      <c r="CN1082">
        <v>0</v>
      </c>
      <c r="CO1082">
        <v>0</v>
      </c>
      <c r="CP1082">
        <v>1</v>
      </c>
      <c r="CQ1082">
        <v>26</v>
      </c>
      <c r="CR1082" s="33" t="s">
        <v>85</v>
      </c>
    </row>
    <row r="1083" spans="1:96" x14ac:dyDescent="0.25">
      <c r="A1083">
        <v>1082</v>
      </c>
      <c r="B1083">
        <v>72</v>
      </c>
      <c r="C1083" s="24" t="s">
        <v>3943</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s="17">
        <v>0</v>
      </c>
      <c r="BT1083">
        <v>0</v>
      </c>
      <c r="BU1083">
        <v>0</v>
      </c>
      <c r="BV1083">
        <v>1</v>
      </c>
      <c r="BW1083" s="17">
        <v>0</v>
      </c>
      <c r="BX1083">
        <v>0</v>
      </c>
      <c r="BY1083">
        <v>0</v>
      </c>
      <c r="BZ1083" s="17">
        <v>0</v>
      </c>
      <c r="CA1083">
        <v>0</v>
      </c>
      <c r="CB1083">
        <v>0</v>
      </c>
      <c r="CC1083">
        <v>1</v>
      </c>
      <c r="CD1083">
        <v>1</v>
      </c>
      <c r="CE1083">
        <v>0</v>
      </c>
      <c r="CF1083">
        <v>0</v>
      </c>
      <c r="CG1083">
        <v>0</v>
      </c>
      <c r="CH1083">
        <v>0</v>
      </c>
      <c r="CI1083">
        <v>0</v>
      </c>
      <c r="CJ1083">
        <v>0</v>
      </c>
      <c r="CK1083">
        <v>0</v>
      </c>
      <c r="CL1083" s="17">
        <v>0</v>
      </c>
      <c r="CM1083">
        <v>0</v>
      </c>
      <c r="CN1083">
        <v>0</v>
      </c>
      <c r="CO1083">
        <v>0</v>
      </c>
      <c r="CP1083">
        <v>1</v>
      </c>
      <c r="CQ1083">
        <v>26</v>
      </c>
      <c r="CR1083" s="33" t="s">
        <v>85</v>
      </c>
    </row>
    <row r="1084" spans="1:96" x14ac:dyDescent="0.25">
      <c r="A1084">
        <v>1083</v>
      </c>
      <c r="B1084">
        <v>72</v>
      </c>
      <c r="C1084" s="24" t="s">
        <v>3943</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s="17">
        <v>1</v>
      </c>
      <c r="BT1084">
        <v>0</v>
      </c>
      <c r="BU1084">
        <v>1</v>
      </c>
      <c r="BV1084">
        <v>0</v>
      </c>
      <c r="BW1084" s="17">
        <v>0</v>
      </c>
      <c r="BX1084">
        <v>1</v>
      </c>
      <c r="BY1084">
        <v>0</v>
      </c>
      <c r="BZ1084" s="17">
        <v>0</v>
      </c>
      <c r="CA1084">
        <v>0</v>
      </c>
      <c r="CB1084">
        <v>0</v>
      </c>
      <c r="CC1084">
        <v>1</v>
      </c>
      <c r="CD1084">
        <v>1</v>
      </c>
      <c r="CE1084">
        <v>0</v>
      </c>
      <c r="CF1084">
        <v>0</v>
      </c>
      <c r="CG1084">
        <v>0</v>
      </c>
      <c r="CH1084">
        <v>0</v>
      </c>
      <c r="CI1084">
        <v>0</v>
      </c>
      <c r="CJ1084">
        <v>0</v>
      </c>
      <c r="CK1084">
        <v>0</v>
      </c>
      <c r="CL1084" s="17">
        <v>0</v>
      </c>
      <c r="CM1084">
        <v>0</v>
      </c>
      <c r="CN1084">
        <v>0</v>
      </c>
      <c r="CO1084">
        <v>0</v>
      </c>
      <c r="CP1084">
        <v>1</v>
      </c>
      <c r="CQ1084">
        <v>26</v>
      </c>
      <c r="CR1084" s="33" t="s">
        <v>85</v>
      </c>
    </row>
    <row r="1085" spans="1:96" x14ac:dyDescent="0.25">
      <c r="A1085">
        <v>1084</v>
      </c>
      <c r="B1085">
        <v>72</v>
      </c>
      <c r="C1085" s="24" t="s">
        <v>3943</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s="17">
        <v>0</v>
      </c>
      <c r="BT1085">
        <v>0</v>
      </c>
      <c r="BU1085">
        <v>0</v>
      </c>
      <c r="BV1085">
        <v>1</v>
      </c>
      <c r="BW1085" s="17">
        <v>0</v>
      </c>
      <c r="BX1085">
        <v>0</v>
      </c>
      <c r="BY1085">
        <v>0</v>
      </c>
      <c r="BZ1085" s="17">
        <v>0</v>
      </c>
      <c r="CA1085">
        <v>0</v>
      </c>
      <c r="CB1085">
        <v>0</v>
      </c>
      <c r="CC1085">
        <v>1</v>
      </c>
      <c r="CD1085">
        <v>1</v>
      </c>
      <c r="CE1085">
        <v>0</v>
      </c>
      <c r="CF1085">
        <v>0</v>
      </c>
      <c r="CG1085">
        <v>0</v>
      </c>
      <c r="CH1085">
        <v>0</v>
      </c>
      <c r="CI1085">
        <v>0</v>
      </c>
      <c r="CJ1085">
        <v>0</v>
      </c>
      <c r="CK1085">
        <v>0</v>
      </c>
      <c r="CL1085" s="17">
        <v>0</v>
      </c>
      <c r="CM1085">
        <v>0</v>
      </c>
      <c r="CN1085">
        <v>0</v>
      </c>
      <c r="CO1085">
        <v>0</v>
      </c>
      <c r="CP1085">
        <v>1</v>
      </c>
      <c r="CQ1085">
        <v>26</v>
      </c>
      <c r="CR1085" s="33" t="s">
        <v>85</v>
      </c>
    </row>
    <row r="1086" spans="1:96" x14ac:dyDescent="0.25">
      <c r="A1086">
        <v>1085</v>
      </c>
      <c r="B1086">
        <v>72</v>
      </c>
      <c r="C1086" s="24" t="s">
        <v>3943</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s="17">
        <v>0</v>
      </c>
      <c r="BT1086">
        <v>0</v>
      </c>
      <c r="BU1086">
        <v>0</v>
      </c>
      <c r="BV1086">
        <v>1</v>
      </c>
      <c r="BW1086" s="17">
        <v>0</v>
      </c>
      <c r="BX1086">
        <v>0</v>
      </c>
      <c r="BY1086">
        <v>0</v>
      </c>
      <c r="BZ1086" s="17">
        <v>0</v>
      </c>
      <c r="CA1086">
        <v>0</v>
      </c>
      <c r="CB1086">
        <v>0</v>
      </c>
      <c r="CC1086">
        <v>1</v>
      </c>
      <c r="CD1086">
        <v>1</v>
      </c>
      <c r="CE1086">
        <v>0</v>
      </c>
      <c r="CF1086">
        <v>0</v>
      </c>
      <c r="CG1086">
        <v>0</v>
      </c>
      <c r="CH1086">
        <v>0</v>
      </c>
      <c r="CI1086">
        <v>0</v>
      </c>
      <c r="CJ1086">
        <v>0</v>
      </c>
      <c r="CK1086">
        <v>0</v>
      </c>
      <c r="CL1086" s="17">
        <v>0</v>
      </c>
      <c r="CM1086">
        <v>0</v>
      </c>
      <c r="CN1086">
        <v>0</v>
      </c>
      <c r="CO1086">
        <v>0</v>
      </c>
      <c r="CP1086">
        <v>1</v>
      </c>
      <c r="CQ1086">
        <v>26</v>
      </c>
      <c r="CR1086" s="33" t="s">
        <v>85</v>
      </c>
    </row>
    <row r="1087" spans="1:96" x14ac:dyDescent="0.25">
      <c r="A1087">
        <v>1086</v>
      </c>
      <c r="B1087">
        <v>72</v>
      </c>
      <c r="C1087" s="24" t="s">
        <v>3943</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s="17">
        <v>0</v>
      </c>
      <c r="BT1087">
        <v>0</v>
      </c>
      <c r="BU1087">
        <v>0</v>
      </c>
      <c r="BV1087">
        <v>1</v>
      </c>
      <c r="BW1087" s="17">
        <v>0</v>
      </c>
      <c r="BX1087">
        <v>0</v>
      </c>
      <c r="BY1087">
        <v>0</v>
      </c>
      <c r="BZ1087" s="17">
        <v>0</v>
      </c>
      <c r="CA1087">
        <v>0</v>
      </c>
      <c r="CB1087">
        <v>0</v>
      </c>
      <c r="CC1087">
        <v>1</v>
      </c>
      <c r="CD1087">
        <v>1</v>
      </c>
      <c r="CE1087">
        <v>0</v>
      </c>
      <c r="CF1087">
        <v>0</v>
      </c>
      <c r="CG1087">
        <v>0</v>
      </c>
      <c r="CH1087">
        <v>0</v>
      </c>
      <c r="CI1087">
        <v>0</v>
      </c>
      <c r="CJ1087">
        <v>0</v>
      </c>
      <c r="CK1087">
        <v>0</v>
      </c>
      <c r="CL1087" s="17">
        <v>0</v>
      </c>
      <c r="CM1087">
        <v>0</v>
      </c>
      <c r="CN1087">
        <v>0</v>
      </c>
      <c r="CO1087">
        <v>0</v>
      </c>
      <c r="CP1087">
        <v>1</v>
      </c>
      <c r="CQ1087">
        <v>26</v>
      </c>
      <c r="CR1087" s="33" t="s">
        <v>85</v>
      </c>
    </row>
    <row r="1088" spans="1:96" x14ac:dyDescent="0.25">
      <c r="A1088">
        <v>1087</v>
      </c>
      <c r="B1088">
        <v>72</v>
      </c>
      <c r="C1088" s="24" t="s">
        <v>3943</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s="17">
        <v>0</v>
      </c>
      <c r="BT1088">
        <v>0</v>
      </c>
      <c r="BU1088">
        <v>0</v>
      </c>
      <c r="BV1088">
        <v>1</v>
      </c>
      <c r="BW1088" s="17">
        <v>0</v>
      </c>
      <c r="BX1088">
        <v>0</v>
      </c>
      <c r="BY1088">
        <v>0</v>
      </c>
      <c r="BZ1088" s="17">
        <v>0</v>
      </c>
      <c r="CA1088">
        <v>0</v>
      </c>
      <c r="CB1088">
        <v>0</v>
      </c>
      <c r="CC1088">
        <v>1</v>
      </c>
      <c r="CD1088">
        <v>1</v>
      </c>
      <c r="CE1088">
        <v>0</v>
      </c>
      <c r="CF1088">
        <v>0</v>
      </c>
      <c r="CG1088">
        <v>0</v>
      </c>
      <c r="CH1088">
        <v>0</v>
      </c>
      <c r="CI1088">
        <v>0</v>
      </c>
      <c r="CJ1088">
        <v>0</v>
      </c>
      <c r="CK1088">
        <v>0</v>
      </c>
      <c r="CL1088" s="17">
        <v>0</v>
      </c>
      <c r="CM1088">
        <v>0</v>
      </c>
      <c r="CN1088">
        <v>0</v>
      </c>
      <c r="CO1088">
        <v>0</v>
      </c>
      <c r="CP1088">
        <v>1</v>
      </c>
      <c r="CQ1088">
        <v>26</v>
      </c>
      <c r="CR1088" s="33" t="s">
        <v>85</v>
      </c>
    </row>
    <row r="1089" spans="1:96" x14ac:dyDescent="0.25">
      <c r="A1089">
        <v>1088</v>
      </c>
      <c r="B1089">
        <v>72</v>
      </c>
      <c r="C1089" s="24" t="s">
        <v>3943</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s="17">
        <v>0</v>
      </c>
      <c r="BT1089">
        <v>0</v>
      </c>
      <c r="BU1089">
        <v>0</v>
      </c>
      <c r="BV1089">
        <v>1</v>
      </c>
      <c r="BW1089" s="17">
        <v>0</v>
      </c>
      <c r="BX1089">
        <v>0</v>
      </c>
      <c r="BY1089">
        <v>0</v>
      </c>
      <c r="BZ1089" s="17">
        <v>0</v>
      </c>
      <c r="CA1089">
        <v>0</v>
      </c>
      <c r="CB1089">
        <v>0</v>
      </c>
      <c r="CC1089">
        <v>1</v>
      </c>
      <c r="CD1089">
        <v>1</v>
      </c>
      <c r="CE1089">
        <v>0</v>
      </c>
      <c r="CF1089">
        <v>0</v>
      </c>
      <c r="CG1089">
        <v>0</v>
      </c>
      <c r="CH1089">
        <v>0</v>
      </c>
      <c r="CI1089">
        <v>0</v>
      </c>
      <c r="CJ1089">
        <v>0</v>
      </c>
      <c r="CK1089">
        <v>0</v>
      </c>
      <c r="CL1089" s="17">
        <v>0</v>
      </c>
      <c r="CM1089">
        <v>0</v>
      </c>
      <c r="CN1089">
        <v>0</v>
      </c>
      <c r="CO1089">
        <v>0</v>
      </c>
      <c r="CP1089">
        <v>1</v>
      </c>
      <c r="CQ1089">
        <v>26</v>
      </c>
      <c r="CR1089" s="33" t="s">
        <v>85</v>
      </c>
    </row>
    <row r="1090" spans="1:96" x14ac:dyDescent="0.25">
      <c r="A1090">
        <v>1089</v>
      </c>
      <c r="B1090">
        <v>72</v>
      </c>
      <c r="C1090" s="24" t="s">
        <v>3943</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s="17">
        <v>0</v>
      </c>
      <c r="BT1090">
        <v>0</v>
      </c>
      <c r="BU1090">
        <v>0</v>
      </c>
      <c r="BV1090">
        <v>1</v>
      </c>
      <c r="BW1090" s="17">
        <v>0</v>
      </c>
      <c r="BX1090">
        <v>0</v>
      </c>
      <c r="BY1090">
        <v>0</v>
      </c>
      <c r="BZ1090" s="17">
        <v>0</v>
      </c>
      <c r="CA1090">
        <v>0</v>
      </c>
      <c r="CB1090">
        <v>0</v>
      </c>
      <c r="CC1090">
        <v>1</v>
      </c>
      <c r="CD1090">
        <v>1</v>
      </c>
      <c r="CE1090">
        <v>0</v>
      </c>
      <c r="CF1090">
        <v>0</v>
      </c>
      <c r="CG1090">
        <v>0</v>
      </c>
      <c r="CH1090">
        <v>0</v>
      </c>
      <c r="CI1090">
        <v>0</v>
      </c>
      <c r="CJ1090">
        <v>0</v>
      </c>
      <c r="CK1090">
        <v>0</v>
      </c>
      <c r="CL1090" s="17">
        <v>0</v>
      </c>
      <c r="CM1090">
        <v>0</v>
      </c>
      <c r="CN1090">
        <v>0</v>
      </c>
      <c r="CO1090">
        <v>0</v>
      </c>
      <c r="CP1090">
        <v>1</v>
      </c>
      <c r="CQ1090">
        <v>26</v>
      </c>
      <c r="CR1090" s="33" t="s">
        <v>85</v>
      </c>
    </row>
    <row r="1091" spans="1:96" x14ac:dyDescent="0.25">
      <c r="A1091">
        <v>1090</v>
      </c>
      <c r="B1091">
        <v>73</v>
      </c>
      <c r="C1091" s="24" t="s">
        <v>3951</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s="17">
        <v>0</v>
      </c>
      <c r="BT1091">
        <v>0</v>
      </c>
      <c r="BU1091">
        <v>0</v>
      </c>
      <c r="BV1091">
        <v>1</v>
      </c>
      <c r="BW1091" s="17">
        <v>0</v>
      </c>
      <c r="BX1091">
        <v>0</v>
      </c>
      <c r="BY1091">
        <v>0</v>
      </c>
      <c r="BZ1091" s="17">
        <v>0</v>
      </c>
      <c r="CA1091">
        <v>1</v>
      </c>
      <c r="CB1091">
        <v>1</v>
      </c>
      <c r="CC1091">
        <v>1</v>
      </c>
      <c r="CD1091">
        <v>1</v>
      </c>
      <c r="CE1091">
        <v>1</v>
      </c>
      <c r="CF1091">
        <v>1</v>
      </c>
      <c r="CG1091">
        <v>1</v>
      </c>
      <c r="CH1091">
        <v>1</v>
      </c>
      <c r="CI1091">
        <v>1</v>
      </c>
      <c r="CJ1091">
        <v>0</v>
      </c>
      <c r="CK1091">
        <v>0</v>
      </c>
      <c r="CL1091" s="17">
        <v>1</v>
      </c>
      <c r="CM1091">
        <v>2.9000000000000001E-2</v>
      </c>
      <c r="CN1091">
        <v>0</v>
      </c>
      <c r="CO1091">
        <v>1</v>
      </c>
      <c r="CP1091">
        <v>0</v>
      </c>
      <c r="CQ1091">
        <v>43</v>
      </c>
      <c r="CR1091" s="33" t="s">
        <v>85</v>
      </c>
    </row>
    <row r="1092" spans="1:96" x14ac:dyDescent="0.25">
      <c r="A1092">
        <v>1091</v>
      </c>
      <c r="B1092">
        <v>73</v>
      </c>
      <c r="C1092" s="24" t="s">
        <v>3951</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s="17">
        <v>0</v>
      </c>
      <c r="BT1092">
        <v>0</v>
      </c>
      <c r="BU1092">
        <v>0</v>
      </c>
      <c r="BV1092">
        <v>1</v>
      </c>
      <c r="BW1092" s="17">
        <v>0</v>
      </c>
      <c r="BX1092">
        <v>0</v>
      </c>
      <c r="BY1092">
        <v>0</v>
      </c>
      <c r="BZ1092" s="17">
        <v>0</v>
      </c>
      <c r="CA1092">
        <v>1</v>
      </c>
      <c r="CB1092">
        <v>1</v>
      </c>
      <c r="CC1092">
        <v>1</v>
      </c>
      <c r="CD1092">
        <v>1</v>
      </c>
      <c r="CE1092">
        <v>1</v>
      </c>
      <c r="CF1092">
        <v>1</v>
      </c>
      <c r="CG1092">
        <v>1</v>
      </c>
      <c r="CH1092">
        <v>1</v>
      </c>
      <c r="CI1092">
        <v>1</v>
      </c>
      <c r="CJ1092">
        <v>0</v>
      </c>
      <c r="CK1092">
        <v>0</v>
      </c>
      <c r="CL1092" s="17">
        <v>1</v>
      </c>
      <c r="CM1092">
        <v>2.9000000000000001E-2</v>
      </c>
      <c r="CN1092">
        <v>0</v>
      </c>
      <c r="CO1092">
        <v>1</v>
      </c>
      <c r="CP1092">
        <v>0</v>
      </c>
      <c r="CQ1092">
        <v>43</v>
      </c>
      <c r="CR1092" s="33" t="s">
        <v>85</v>
      </c>
    </row>
    <row r="1093" spans="1:96" x14ac:dyDescent="0.25">
      <c r="A1093">
        <v>1092</v>
      </c>
      <c r="B1093">
        <v>73</v>
      </c>
      <c r="C1093" s="24" t="s">
        <v>3951</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s="17">
        <v>0</v>
      </c>
      <c r="BT1093">
        <v>0</v>
      </c>
      <c r="BU1093">
        <v>0</v>
      </c>
      <c r="BV1093">
        <v>1</v>
      </c>
      <c r="BW1093" s="17">
        <v>0</v>
      </c>
      <c r="BX1093">
        <v>0</v>
      </c>
      <c r="BY1093">
        <v>0</v>
      </c>
      <c r="BZ1093" s="17">
        <v>0</v>
      </c>
      <c r="CA1093">
        <v>1</v>
      </c>
      <c r="CB1093">
        <v>1</v>
      </c>
      <c r="CC1093">
        <v>1</v>
      </c>
      <c r="CD1093">
        <v>1</v>
      </c>
      <c r="CE1093">
        <v>1</v>
      </c>
      <c r="CF1093">
        <v>1</v>
      </c>
      <c r="CG1093">
        <v>1</v>
      </c>
      <c r="CH1093">
        <v>1</v>
      </c>
      <c r="CI1093">
        <v>1</v>
      </c>
      <c r="CJ1093">
        <v>0</v>
      </c>
      <c r="CK1093">
        <v>0</v>
      </c>
      <c r="CL1093" s="17">
        <v>1</v>
      </c>
      <c r="CM1093">
        <v>2.9000000000000001E-2</v>
      </c>
      <c r="CN1093">
        <v>0</v>
      </c>
      <c r="CO1093">
        <v>1</v>
      </c>
      <c r="CP1093">
        <v>0</v>
      </c>
      <c r="CQ1093">
        <v>43</v>
      </c>
      <c r="CR1093" s="33" t="s">
        <v>85</v>
      </c>
    </row>
    <row r="1094" spans="1:96" x14ac:dyDescent="0.25">
      <c r="A1094">
        <v>1093</v>
      </c>
      <c r="B1094">
        <v>73</v>
      </c>
      <c r="C1094" s="24" t="s">
        <v>3951</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s="17">
        <v>0</v>
      </c>
      <c r="BT1094">
        <v>0</v>
      </c>
      <c r="BU1094">
        <v>0</v>
      </c>
      <c r="BV1094">
        <v>1</v>
      </c>
      <c r="BW1094" s="17">
        <v>0</v>
      </c>
      <c r="BX1094">
        <v>0</v>
      </c>
      <c r="BY1094">
        <v>0</v>
      </c>
      <c r="BZ1094" s="17">
        <v>0</v>
      </c>
      <c r="CA1094">
        <v>1</v>
      </c>
      <c r="CB1094">
        <v>1</v>
      </c>
      <c r="CC1094">
        <v>1</v>
      </c>
      <c r="CD1094">
        <v>1</v>
      </c>
      <c r="CE1094">
        <v>1</v>
      </c>
      <c r="CF1094">
        <v>1</v>
      </c>
      <c r="CG1094">
        <v>1</v>
      </c>
      <c r="CH1094">
        <v>1</v>
      </c>
      <c r="CI1094">
        <v>1</v>
      </c>
      <c r="CJ1094">
        <v>0</v>
      </c>
      <c r="CK1094">
        <v>0</v>
      </c>
      <c r="CL1094" s="17">
        <v>1</v>
      </c>
      <c r="CM1094">
        <v>2.9000000000000001E-2</v>
      </c>
      <c r="CN1094">
        <v>0</v>
      </c>
      <c r="CO1094">
        <v>1</v>
      </c>
      <c r="CP1094">
        <v>0</v>
      </c>
      <c r="CQ1094">
        <v>43</v>
      </c>
      <c r="CR1094" s="33" t="s">
        <v>85</v>
      </c>
    </row>
    <row r="1095" spans="1:96" x14ac:dyDescent="0.25">
      <c r="A1095">
        <v>1094</v>
      </c>
      <c r="B1095">
        <v>73</v>
      </c>
      <c r="C1095" s="24" t="s">
        <v>3951</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s="17">
        <v>0</v>
      </c>
      <c r="BT1095">
        <v>0</v>
      </c>
      <c r="BU1095">
        <v>0</v>
      </c>
      <c r="BV1095">
        <v>1</v>
      </c>
      <c r="BW1095" s="17">
        <v>0</v>
      </c>
      <c r="BX1095">
        <v>0</v>
      </c>
      <c r="BY1095">
        <v>0</v>
      </c>
      <c r="BZ1095" s="17">
        <v>0</v>
      </c>
      <c r="CA1095">
        <v>1</v>
      </c>
      <c r="CB1095">
        <v>1</v>
      </c>
      <c r="CC1095">
        <v>1</v>
      </c>
      <c r="CD1095">
        <v>1</v>
      </c>
      <c r="CE1095">
        <v>1</v>
      </c>
      <c r="CF1095">
        <v>1</v>
      </c>
      <c r="CG1095">
        <v>1</v>
      </c>
      <c r="CH1095">
        <v>1</v>
      </c>
      <c r="CI1095">
        <v>1</v>
      </c>
      <c r="CJ1095">
        <v>0</v>
      </c>
      <c r="CK1095">
        <v>0</v>
      </c>
      <c r="CL1095" s="17">
        <v>1</v>
      </c>
      <c r="CM1095">
        <v>2.9000000000000001E-2</v>
      </c>
      <c r="CN1095">
        <v>0</v>
      </c>
      <c r="CO1095">
        <v>1</v>
      </c>
      <c r="CP1095">
        <v>0</v>
      </c>
      <c r="CQ1095">
        <v>43</v>
      </c>
      <c r="CR1095" s="33" t="s">
        <v>85</v>
      </c>
    </row>
    <row r="1096" spans="1:96" x14ac:dyDescent="0.25">
      <c r="A1096">
        <v>1095</v>
      </c>
      <c r="B1096">
        <v>73</v>
      </c>
      <c r="C1096" s="24" t="s">
        <v>3951</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s="17">
        <v>0</v>
      </c>
      <c r="BT1096">
        <v>0</v>
      </c>
      <c r="BU1096">
        <v>0</v>
      </c>
      <c r="BV1096">
        <v>1</v>
      </c>
      <c r="BW1096" s="17">
        <v>0</v>
      </c>
      <c r="BX1096">
        <v>0</v>
      </c>
      <c r="BY1096">
        <v>0</v>
      </c>
      <c r="BZ1096" s="17">
        <v>0</v>
      </c>
      <c r="CA1096">
        <v>1</v>
      </c>
      <c r="CB1096">
        <v>1</v>
      </c>
      <c r="CC1096">
        <v>1</v>
      </c>
      <c r="CD1096">
        <v>1</v>
      </c>
      <c r="CE1096">
        <v>1</v>
      </c>
      <c r="CF1096">
        <v>1</v>
      </c>
      <c r="CG1096">
        <v>1</v>
      </c>
      <c r="CH1096">
        <v>1</v>
      </c>
      <c r="CI1096">
        <v>1</v>
      </c>
      <c r="CJ1096">
        <v>0</v>
      </c>
      <c r="CK1096">
        <v>0</v>
      </c>
      <c r="CL1096" s="17">
        <v>1</v>
      </c>
      <c r="CM1096">
        <v>2.9000000000000001E-2</v>
      </c>
      <c r="CN1096">
        <v>0</v>
      </c>
      <c r="CO1096">
        <v>1</v>
      </c>
      <c r="CP1096">
        <v>0</v>
      </c>
      <c r="CQ1096">
        <v>43</v>
      </c>
      <c r="CR1096" s="33" t="s">
        <v>85</v>
      </c>
    </row>
    <row r="1097" spans="1:96" x14ac:dyDescent="0.25">
      <c r="A1097">
        <v>1096</v>
      </c>
      <c r="B1097">
        <v>73</v>
      </c>
      <c r="C1097" s="24" t="s">
        <v>3951</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s="17">
        <v>0</v>
      </c>
      <c r="BT1097">
        <v>0</v>
      </c>
      <c r="BU1097">
        <v>0</v>
      </c>
      <c r="BV1097">
        <v>1</v>
      </c>
      <c r="BW1097" s="17">
        <v>0</v>
      </c>
      <c r="BX1097">
        <v>0</v>
      </c>
      <c r="BY1097">
        <v>0</v>
      </c>
      <c r="BZ1097" s="17">
        <v>0</v>
      </c>
      <c r="CA1097">
        <v>1</v>
      </c>
      <c r="CB1097">
        <v>1</v>
      </c>
      <c r="CC1097">
        <v>1</v>
      </c>
      <c r="CD1097">
        <v>1</v>
      </c>
      <c r="CE1097">
        <v>1</v>
      </c>
      <c r="CF1097">
        <v>1</v>
      </c>
      <c r="CG1097">
        <v>1</v>
      </c>
      <c r="CH1097">
        <v>1</v>
      </c>
      <c r="CI1097">
        <v>1</v>
      </c>
      <c r="CJ1097">
        <v>0</v>
      </c>
      <c r="CK1097">
        <v>0</v>
      </c>
      <c r="CL1097" s="17">
        <v>1</v>
      </c>
      <c r="CM1097">
        <v>2.9000000000000001E-2</v>
      </c>
      <c r="CN1097">
        <v>0</v>
      </c>
      <c r="CO1097">
        <v>1</v>
      </c>
      <c r="CP1097">
        <v>0</v>
      </c>
      <c r="CQ1097">
        <v>43</v>
      </c>
      <c r="CR1097" s="33" t="s">
        <v>85</v>
      </c>
    </row>
    <row r="1098" spans="1:96" x14ac:dyDescent="0.25">
      <c r="A1098">
        <v>1097</v>
      </c>
      <c r="B1098">
        <v>73</v>
      </c>
      <c r="C1098" s="24" t="s">
        <v>3951</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s="17">
        <v>0</v>
      </c>
      <c r="BT1098">
        <v>0</v>
      </c>
      <c r="BU1098">
        <v>0</v>
      </c>
      <c r="BV1098">
        <v>1</v>
      </c>
      <c r="BW1098" s="17">
        <v>0</v>
      </c>
      <c r="BX1098">
        <v>0</v>
      </c>
      <c r="BY1098">
        <v>0</v>
      </c>
      <c r="BZ1098" s="17">
        <v>0</v>
      </c>
      <c r="CA1098">
        <v>1</v>
      </c>
      <c r="CB1098">
        <v>1</v>
      </c>
      <c r="CC1098">
        <v>1</v>
      </c>
      <c r="CD1098">
        <v>1</v>
      </c>
      <c r="CE1098">
        <v>1</v>
      </c>
      <c r="CF1098">
        <v>1</v>
      </c>
      <c r="CG1098">
        <v>1</v>
      </c>
      <c r="CH1098">
        <v>1</v>
      </c>
      <c r="CI1098">
        <v>1</v>
      </c>
      <c r="CJ1098">
        <v>0</v>
      </c>
      <c r="CK1098">
        <v>0</v>
      </c>
      <c r="CL1098" s="17">
        <v>1</v>
      </c>
      <c r="CM1098">
        <v>2.9000000000000001E-2</v>
      </c>
      <c r="CN1098">
        <v>0</v>
      </c>
      <c r="CO1098">
        <v>1</v>
      </c>
      <c r="CP1098">
        <v>0</v>
      </c>
      <c r="CQ1098">
        <v>43</v>
      </c>
      <c r="CR1098" s="33" t="s">
        <v>85</v>
      </c>
    </row>
    <row r="1099" spans="1:96" x14ac:dyDescent="0.25">
      <c r="A1099">
        <v>1098</v>
      </c>
      <c r="B1099">
        <v>73</v>
      </c>
      <c r="C1099" s="24" t="s">
        <v>3951</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s="17">
        <v>0</v>
      </c>
      <c r="BT1099">
        <v>0</v>
      </c>
      <c r="BU1099">
        <v>0</v>
      </c>
      <c r="BV1099">
        <v>1</v>
      </c>
      <c r="BW1099" s="17">
        <v>0</v>
      </c>
      <c r="BX1099">
        <v>0</v>
      </c>
      <c r="BY1099">
        <v>0</v>
      </c>
      <c r="BZ1099" s="17">
        <v>0</v>
      </c>
      <c r="CA1099">
        <v>1</v>
      </c>
      <c r="CB1099">
        <v>1</v>
      </c>
      <c r="CC1099">
        <v>1</v>
      </c>
      <c r="CD1099">
        <v>1</v>
      </c>
      <c r="CE1099">
        <v>1</v>
      </c>
      <c r="CF1099">
        <v>1</v>
      </c>
      <c r="CG1099">
        <v>1</v>
      </c>
      <c r="CH1099">
        <v>1</v>
      </c>
      <c r="CI1099">
        <v>1</v>
      </c>
      <c r="CJ1099">
        <v>0</v>
      </c>
      <c r="CK1099">
        <v>0</v>
      </c>
      <c r="CL1099" s="17">
        <v>1</v>
      </c>
      <c r="CM1099">
        <v>2.9000000000000001E-2</v>
      </c>
      <c r="CN1099">
        <v>0</v>
      </c>
      <c r="CO1099">
        <v>1</v>
      </c>
      <c r="CP1099">
        <v>0</v>
      </c>
      <c r="CQ1099">
        <v>43</v>
      </c>
      <c r="CR1099" s="33" t="s">
        <v>85</v>
      </c>
    </row>
    <row r="1100" spans="1:96" x14ac:dyDescent="0.25">
      <c r="A1100">
        <v>1099</v>
      </c>
      <c r="B1100">
        <v>73</v>
      </c>
      <c r="C1100" s="24" t="s">
        <v>3951</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s="17">
        <v>0</v>
      </c>
      <c r="BT1100">
        <v>0</v>
      </c>
      <c r="BU1100">
        <v>0</v>
      </c>
      <c r="BV1100">
        <v>1</v>
      </c>
      <c r="BW1100" s="17">
        <v>0</v>
      </c>
      <c r="BX1100">
        <v>0</v>
      </c>
      <c r="BY1100">
        <v>0</v>
      </c>
      <c r="BZ1100" s="17">
        <v>0</v>
      </c>
      <c r="CA1100">
        <v>1</v>
      </c>
      <c r="CB1100">
        <v>1</v>
      </c>
      <c r="CC1100">
        <v>1</v>
      </c>
      <c r="CD1100">
        <v>1</v>
      </c>
      <c r="CE1100">
        <v>1</v>
      </c>
      <c r="CF1100">
        <v>1</v>
      </c>
      <c r="CG1100">
        <v>1</v>
      </c>
      <c r="CH1100">
        <v>1</v>
      </c>
      <c r="CI1100">
        <v>1</v>
      </c>
      <c r="CJ1100">
        <v>0</v>
      </c>
      <c r="CK1100">
        <v>0</v>
      </c>
      <c r="CL1100" s="17">
        <v>1</v>
      </c>
      <c r="CM1100">
        <v>2.9000000000000001E-2</v>
      </c>
      <c r="CN1100">
        <v>0</v>
      </c>
      <c r="CO1100">
        <v>1</v>
      </c>
      <c r="CP1100">
        <v>0</v>
      </c>
      <c r="CQ1100">
        <v>43</v>
      </c>
      <c r="CR1100" s="33" t="s">
        <v>85</v>
      </c>
    </row>
    <row r="1101" spans="1:96" x14ac:dyDescent="0.25">
      <c r="A1101">
        <v>1100</v>
      </c>
      <c r="B1101">
        <v>73</v>
      </c>
      <c r="C1101" s="24" t="s">
        <v>3951</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s="17">
        <v>0</v>
      </c>
      <c r="BT1101">
        <v>0</v>
      </c>
      <c r="BU1101">
        <v>0</v>
      </c>
      <c r="BV1101">
        <v>1</v>
      </c>
      <c r="BW1101" s="17">
        <v>0</v>
      </c>
      <c r="BX1101">
        <v>0</v>
      </c>
      <c r="BY1101">
        <v>0</v>
      </c>
      <c r="BZ1101" s="17">
        <v>0</v>
      </c>
      <c r="CA1101">
        <v>1</v>
      </c>
      <c r="CB1101">
        <v>1</v>
      </c>
      <c r="CC1101">
        <v>1</v>
      </c>
      <c r="CD1101">
        <v>1</v>
      </c>
      <c r="CE1101">
        <v>1</v>
      </c>
      <c r="CF1101">
        <v>1</v>
      </c>
      <c r="CG1101">
        <v>1</v>
      </c>
      <c r="CH1101">
        <v>1</v>
      </c>
      <c r="CI1101">
        <v>1</v>
      </c>
      <c r="CJ1101">
        <v>0</v>
      </c>
      <c r="CK1101">
        <v>0</v>
      </c>
      <c r="CL1101" s="17">
        <v>1</v>
      </c>
      <c r="CM1101">
        <v>2.9000000000000001E-2</v>
      </c>
      <c r="CN1101">
        <v>0</v>
      </c>
      <c r="CO1101">
        <v>1</v>
      </c>
      <c r="CP1101">
        <v>0</v>
      </c>
      <c r="CQ1101">
        <v>43</v>
      </c>
      <c r="CR1101" s="33" t="s">
        <v>85</v>
      </c>
    </row>
    <row r="1102" spans="1:96" x14ac:dyDescent="0.25">
      <c r="A1102">
        <v>1101</v>
      </c>
      <c r="B1102">
        <v>73</v>
      </c>
      <c r="C1102" s="24" t="s">
        <v>3951</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s="17">
        <v>0</v>
      </c>
      <c r="BT1102">
        <v>0</v>
      </c>
      <c r="BU1102">
        <v>0</v>
      </c>
      <c r="BV1102">
        <v>1</v>
      </c>
      <c r="BW1102" s="17">
        <v>0</v>
      </c>
      <c r="BX1102">
        <v>0</v>
      </c>
      <c r="BY1102">
        <v>0</v>
      </c>
      <c r="BZ1102" s="17">
        <v>0</v>
      </c>
      <c r="CA1102">
        <v>1</v>
      </c>
      <c r="CB1102">
        <v>1</v>
      </c>
      <c r="CC1102">
        <v>1</v>
      </c>
      <c r="CD1102">
        <v>1</v>
      </c>
      <c r="CE1102">
        <v>1</v>
      </c>
      <c r="CF1102">
        <v>1</v>
      </c>
      <c r="CG1102">
        <v>1</v>
      </c>
      <c r="CH1102">
        <v>1</v>
      </c>
      <c r="CI1102">
        <v>1</v>
      </c>
      <c r="CJ1102">
        <v>0</v>
      </c>
      <c r="CK1102">
        <v>0</v>
      </c>
      <c r="CL1102" s="17">
        <v>1</v>
      </c>
      <c r="CM1102">
        <v>2.9000000000000001E-2</v>
      </c>
      <c r="CN1102">
        <v>0</v>
      </c>
      <c r="CO1102">
        <v>1</v>
      </c>
      <c r="CP1102">
        <v>0</v>
      </c>
      <c r="CQ1102">
        <v>43</v>
      </c>
      <c r="CR1102" s="33" t="s">
        <v>85</v>
      </c>
    </row>
    <row r="1103" spans="1:96" x14ac:dyDescent="0.25">
      <c r="A1103">
        <v>1102</v>
      </c>
      <c r="B1103">
        <v>74</v>
      </c>
      <c r="C1103" s="24" t="s">
        <v>3960</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s="17">
        <v>0</v>
      </c>
      <c r="BT1103">
        <v>0</v>
      </c>
      <c r="BU1103">
        <v>0</v>
      </c>
      <c r="BV1103">
        <v>1</v>
      </c>
      <c r="BW1103" s="17">
        <v>0</v>
      </c>
      <c r="BX1103">
        <v>0</v>
      </c>
      <c r="BY1103">
        <v>0</v>
      </c>
      <c r="BZ1103" s="17">
        <v>0</v>
      </c>
      <c r="CA1103">
        <v>0</v>
      </c>
      <c r="CB1103">
        <v>0</v>
      </c>
      <c r="CC1103">
        <v>1</v>
      </c>
      <c r="CD1103">
        <v>1</v>
      </c>
      <c r="CE1103">
        <v>0</v>
      </c>
      <c r="CF1103">
        <v>0</v>
      </c>
      <c r="CG1103">
        <v>0</v>
      </c>
      <c r="CH1103">
        <v>1</v>
      </c>
      <c r="CI1103">
        <v>0</v>
      </c>
      <c r="CJ1103">
        <v>1</v>
      </c>
      <c r="CK1103">
        <v>0</v>
      </c>
      <c r="CL1103" s="17">
        <v>0</v>
      </c>
      <c r="CM1103">
        <v>4.149</v>
      </c>
      <c r="CN1103">
        <v>6</v>
      </c>
      <c r="CO1103">
        <v>1</v>
      </c>
      <c r="CP1103">
        <v>0</v>
      </c>
      <c r="CQ1103">
        <v>37</v>
      </c>
      <c r="CR1103" s="33" t="s">
        <v>85</v>
      </c>
    </row>
    <row r="1104" spans="1:96" x14ac:dyDescent="0.25">
      <c r="A1104">
        <v>1103</v>
      </c>
      <c r="B1104">
        <v>74</v>
      </c>
      <c r="C1104" s="24" t="s">
        <v>3960</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s="17">
        <v>1</v>
      </c>
      <c r="BT1104">
        <v>0</v>
      </c>
      <c r="BU1104">
        <v>1</v>
      </c>
      <c r="BV1104">
        <v>0</v>
      </c>
      <c r="BW1104" s="17">
        <v>0</v>
      </c>
      <c r="BX1104">
        <v>0</v>
      </c>
      <c r="BY1104">
        <v>0</v>
      </c>
      <c r="BZ1104" s="17">
        <v>1</v>
      </c>
      <c r="CA1104">
        <v>0</v>
      </c>
      <c r="CB1104">
        <v>0</v>
      </c>
      <c r="CC1104">
        <v>1</v>
      </c>
      <c r="CD1104">
        <v>1</v>
      </c>
      <c r="CE1104">
        <v>0</v>
      </c>
      <c r="CF1104">
        <v>0</v>
      </c>
      <c r="CG1104">
        <v>0</v>
      </c>
      <c r="CH1104">
        <v>1</v>
      </c>
      <c r="CI1104">
        <v>0</v>
      </c>
      <c r="CJ1104">
        <v>1</v>
      </c>
      <c r="CK1104">
        <v>0</v>
      </c>
      <c r="CL1104" s="17">
        <v>0</v>
      </c>
      <c r="CM1104">
        <v>4.149</v>
      </c>
      <c r="CN1104">
        <v>6</v>
      </c>
      <c r="CO1104">
        <v>1</v>
      </c>
      <c r="CP1104">
        <v>0</v>
      </c>
      <c r="CQ1104">
        <v>37</v>
      </c>
      <c r="CR1104" s="33" t="s">
        <v>85</v>
      </c>
    </row>
    <row r="1105" spans="1:96" x14ac:dyDescent="0.25">
      <c r="A1105">
        <v>1104</v>
      </c>
      <c r="B1105">
        <v>74</v>
      </c>
      <c r="C1105" s="24" t="s">
        <v>3960</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s="17">
        <v>0</v>
      </c>
      <c r="BT1105">
        <v>0</v>
      </c>
      <c r="BU1105">
        <v>0</v>
      </c>
      <c r="BV1105">
        <v>1</v>
      </c>
      <c r="BW1105" s="17">
        <v>0</v>
      </c>
      <c r="BX1105">
        <v>0</v>
      </c>
      <c r="BY1105">
        <v>0</v>
      </c>
      <c r="BZ1105" s="17">
        <v>0</v>
      </c>
      <c r="CA1105">
        <v>0</v>
      </c>
      <c r="CB1105">
        <v>0</v>
      </c>
      <c r="CC1105">
        <v>1</v>
      </c>
      <c r="CD1105">
        <v>1</v>
      </c>
      <c r="CE1105">
        <v>0</v>
      </c>
      <c r="CF1105">
        <v>0</v>
      </c>
      <c r="CG1105">
        <v>0</v>
      </c>
      <c r="CH1105">
        <v>1</v>
      </c>
      <c r="CI1105">
        <v>0</v>
      </c>
      <c r="CJ1105">
        <v>1</v>
      </c>
      <c r="CK1105">
        <v>0</v>
      </c>
      <c r="CL1105" s="17">
        <v>0</v>
      </c>
      <c r="CM1105">
        <v>4.149</v>
      </c>
      <c r="CN1105">
        <v>6</v>
      </c>
      <c r="CO1105">
        <v>1</v>
      </c>
      <c r="CP1105">
        <v>0</v>
      </c>
      <c r="CQ1105">
        <v>37</v>
      </c>
      <c r="CR1105" s="33" t="s">
        <v>85</v>
      </c>
    </row>
    <row r="1106" spans="1:96" x14ac:dyDescent="0.25">
      <c r="A1106">
        <v>1105</v>
      </c>
      <c r="B1106">
        <v>74</v>
      </c>
      <c r="C1106" s="24" t="s">
        <v>3960</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s="17">
        <v>0</v>
      </c>
      <c r="BT1106">
        <v>0</v>
      </c>
      <c r="BU1106">
        <v>0</v>
      </c>
      <c r="BV1106">
        <v>1</v>
      </c>
      <c r="BW1106" s="17">
        <v>0</v>
      </c>
      <c r="BX1106">
        <v>0</v>
      </c>
      <c r="BY1106">
        <v>0</v>
      </c>
      <c r="BZ1106" s="17">
        <v>0</v>
      </c>
      <c r="CA1106">
        <v>0</v>
      </c>
      <c r="CB1106">
        <v>0</v>
      </c>
      <c r="CC1106">
        <v>1</v>
      </c>
      <c r="CD1106">
        <v>1</v>
      </c>
      <c r="CE1106">
        <v>0</v>
      </c>
      <c r="CF1106">
        <v>0</v>
      </c>
      <c r="CG1106">
        <v>0</v>
      </c>
      <c r="CH1106">
        <v>1</v>
      </c>
      <c r="CI1106">
        <v>0</v>
      </c>
      <c r="CJ1106">
        <v>1</v>
      </c>
      <c r="CK1106">
        <v>0</v>
      </c>
      <c r="CL1106" s="17">
        <v>0</v>
      </c>
      <c r="CM1106">
        <v>4.149</v>
      </c>
      <c r="CN1106">
        <v>6</v>
      </c>
      <c r="CO1106">
        <v>1</v>
      </c>
      <c r="CP1106">
        <v>0</v>
      </c>
      <c r="CQ1106">
        <v>37</v>
      </c>
      <c r="CR1106" s="33" t="s">
        <v>85</v>
      </c>
    </row>
    <row r="1107" spans="1:96" x14ac:dyDescent="0.25">
      <c r="A1107">
        <v>1106</v>
      </c>
      <c r="B1107">
        <v>74</v>
      </c>
      <c r="C1107" s="24" t="s">
        <v>3960</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s="17">
        <v>1</v>
      </c>
      <c r="BT1107">
        <v>0</v>
      </c>
      <c r="BU1107">
        <v>1</v>
      </c>
      <c r="BV1107">
        <v>0</v>
      </c>
      <c r="BW1107" s="17">
        <v>0</v>
      </c>
      <c r="BX1107">
        <v>0</v>
      </c>
      <c r="BY1107">
        <v>0</v>
      </c>
      <c r="BZ1107" s="17">
        <v>1</v>
      </c>
      <c r="CA1107">
        <v>0</v>
      </c>
      <c r="CB1107">
        <v>0</v>
      </c>
      <c r="CC1107">
        <v>1</v>
      </c>
      <c r="CD1107">
        <v>1</v>
      </c>
      <c r="CE1107">
        <v>0</v>
      </c>
      <c r="CF1107">
        <v>0</v>
      </c>
      <c r="CG1107">
        <v>0</v>
      </c>
      <c r="CH1107">
        <v>1</v>
      </c>
      <c r="CI1107">
        <v>0</v>
      </c>
      <c r="CJ1107">
        <v>1</v>
      </c>
      <c r="CK1107">
        <v>0</v>
      </c>
      <c r="CL1107" s="17">
        <v>0</v>
      </c>
      <c r="CM1107">
        <v>4.149</v>
      </c>
      <c r="CN1107">
        <v>6</v>
      </c>
      <c r="CO1107">
        <v>1</v>
      </c>
      <c r="CP1107">
        <v>0</v>
      </c>
      <c r="CQ1107">
        <v>37</v>
      </c>
      <c r="CR1107" s="33" t="s">
        <v>85</v>
      </c>
    </row>
    <row r="1108" spans="1:96" x14ac:dyDescent="0.25">
      <c r="A1108">
        <v>1107</v>
      </c>
      <c r="B1108">
        <v>74</v>
      </c>
      <c r="C1108" s="24" t="s">
        <v>3960</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s="17">
        <v>1</v>
      </c>
      <c r="BT1108">
        <v>0</v>
      </c>
      <c r="BU1108">
        <v>1</v>
      </c>
      <c r="BV1108">
        <v>0</v>
      </c>
      <c r="BW1108" s="17">
        <v>0</v>
      </c>
      <c r="BX1108">
        <v>0</v>
      </c>
      <c r="BY1108">
        <v>0</v>
      </c>
      <c r="BZ1108" s="17">
        <v>1</v>
      </c>
      <c r="CA1108">
        <v>0</v>
      </c>
      <c r="CB1108">
        <v>0</v>
      </c>
      <c r="CC1108">
        <v>1</v>
      </c>
      <c r="CD1108">
        <v>1</v>
      </c>
      <c r="CE1108">
        <v>0</v>
      </c>
      <c r="CF1108">
        <v>0</v>
      </c>
      <c r="CG1108">
        <v>0</v>
      </c>
      <c r="CH1108">
        <v>1</v>
      </c>
      <c r="CI1108">
        <v>0</v>
      </c>
      <c r="CJ1108">
        <v>1</v>
      </c>
      <c r="CK1108">
        <v>0</v>
      </c>
      <c r="CL1108" s="17">
        <v>0</v>
      </c>
      <c r="CM1108">
        <v>4.149</v>
      </c>
      <c r="CN1108">
        <v>6</v>
      </c>
      <c r="CO1108">
        <v>1</v>
      </c>
      <c r="CP1108">
        <v>0</v>
      </c>
      <c r="CQ1108">
        <v>37</v>
      </c>
      <c r="CR1108" s="33" t="s">
        <v>85</v>
      </c>
    </row>
    <row r="1109" spans="1:96" x14ac:dyDescent="0.25">
      <c r="A1109">
        <v>1108</v>
      </c>
      <c r="B1109">
        <v>74</v>
      </c>
      <c r="C1109" s="24" t="s">
        <v>3960</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9.5000000000000001E-2</v>
      </c>
      <c r="AM1109" s="32">
        <v>0.65500000000000003</v>
      </c>
      <c r="AN1109" s="42">
        <v>0.22600000000000001</v>
      </c>
      <c r="AO1109" s="168" t="s">
        <v>98</v>
      </c>
      <c r="AP1109" s="17" t="s">
        <v>98</v>
      </c>
      <c r="AQ1109">
        <v>1</v>
      </c>
      <c r="AR1109" s="39">
        <f t="shared" si="275"/>
        <v>0</v>
      </c>
      <c r="AS1109">
        <v>0.94499999999999995</v>
      </c>
      <c r="AT1109" s="39">
        <v>5.5E-2</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s="17">
        <v>0</v>
      </c>
      <c r="BT1109">
        <v>0</v>
      </c>
      <c r="BU1109">
        <v>0</v>
      </c>
      <c r="BV1109">
        <v>1</v>
      </c>
      <c r="BW1109" s="17">
        <v>0</v>
      </c>
      <c r="BX1109">
        <v>0</v>
      </c>
      <c r="BY1109">
        <v>0</v>
      </c>
      <c r="BZ1109" s="17">
        <v>1</v>
      </c>
      <c r="CA1109">
        <v>0</v>
      </c>
      <c r="CB1109">
        <v>0</v>
      </c>
      <c r="CC1109">
        <v>1</v>
      </c>
      <c r="CD1109">
        <v>1</v>
      </c>
      <c r="CE1109">
        <v>0</v>
      </c>
      <c r="CF1109">
        <v>0</v>
      </c>
      <c r="CG1109">
        <v>0</v>
      </c>
      <c r="CH1109">
        <v>1</v>
      </c>
      <c r="CI1109">
        <v>0</v>
      </c>
      <c r="CJ1109">
        <v>1</v>
      </c>
      <c r="CK1109">
        <v>0</v>
      </c>
      <c r="CL1109" s="17">
        <v>0</v>
      </c>
      <c r="CM1109">
        <v>4.149</v>
      </c>
      <c r="CN1109">
        <v>6</v>
      </c>
      <c r="CO1109">
        <v>1</v>
      </c>
      <c r="CP1109">
        <v>0</v>
      </c>
      <c r="CQ1109">
        <v>37</v>
      </c>
      <c r="CR1109" s="33" t="s">
        <v>85</v>
      </c>
    </row>
    <row r="1110" spans="1:96" x14ac:dyDescent="0.25">
      <c r="A1110">
        <v>1109</v>
      </c>
      <c r="B1110">
        <v>74</v>
      </c>
      <c r="C1110" s="24" t="s">
        <v>3960</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9.5000000000000001E-2</v>
      </c>
      <c r="AM1110" s="32">
        <v>0.65500000000000003</v>
      </c>
      <c r="AN1110" s="42">
        <v>0.22600000000000001</v>
      </c>
      <c r="AO1110" s="41" t="s">
        <v>98</v>
      </c>
      <c r="AP1110" s="17" t="s">
        <v>98</v>
      </c>
      <c r="AQ1110">
        <v>1</v>
      </c>
      <c r="AR1110" s="39">
        <f t="shared" si="275"/>
        <v>0</v>
      </c>
      <c r="AS1110">
        <v>0.94499999999999995</v>
      </c>
      <c r="AT1110" s="39">
        <v>5.5E-2</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s="17">
        <v>1</v>
      </c>
      <c r="BT1110">
        <v>0</v>
      </c>
      <c r="BU1110">
        <v>1</v>
      </c>
      <c r="BV1110">
        <v>0</v>
      </c>
      <c r="BW1110" s="17">
        <v>0</v>
      </c>
      <c r="BX1110">
        <v>0</v>
      </c>
      <c r="BY1110">
        <v>0</v>
      </c>
      <c r="BZ1110" s="17">
        <v>1</v>
      </c>
      <c r="CA1110">
        <v>0</v>
      </c>
      <c r="CB1110">
        <v>0</v>
      </c>
      <c r="CC1110">
        <v>1</v>
      </c>
      <c r="CD1110">
        <v>1</v>
      </c>
      <c r="CE1110">
        <v>0</v>
      </c>
      <c r="CF1110">
        <v>0</v>
      </c>
      <c r="CG1110">
        <v>0</v>
      </c>
      <c r="CH1110">
        <v>1</v>
      </c>
      <c r="CI1110">
        <v>0</v>
      </c>
      <c r="CJ1110">
        <v>1</v>
      </c>
      <c r="CK1110">
        <v>0</v>
      </c>
      <c r="CL1110" s="17">
        <v>0</v>
      </c>
      <c r="CM1110">
        <v>4.149</v>
      </c>
      <c r="CN1110">
        <v>6</v>
      </c>
      <c r="CO1110">
        <v>1</v>
      </c>
      <c r="CP1110">
        <v>0</v>
      </c>
      <c r="CQ1110">
        <v>37</v>
      </c>
      <c r="CR1110" s="33" t="s">
        <v>85</v>
      </c>
    </row>
    <row r="1111" spans="1:96" x14ac:dyDescent="0.25">
      <c r="A1111">
        <v>1110</v>
      </c>
      <c r="B1111">
        <v>74</v>
      </c>
      <c r="C1111" s="24" t="s">
        <v>3960</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9.5000000000000001E-2</v>
      </c>
      <c r="AM1111" s="32">
        <v>0.65500000000000003</v>
      </c>
      <c r="AN1111" s="42">
        <v>0.22600000000000001</v>
      </c>
      <c r="AO1111" s="41" t="s">
        <v>98</v>
      </c>
      <c r="AP1111" s="17" t="s">
        <v>98</v>
      </c>
      <c r="AQ1111">
        <v>1</v>
      </c>
      <c r="AR1111" s="39">
        <f t="shared" si="275"/>
        <v>0</v>
      </c>
      <c r="AS1111">
        <v>0.94499999999999995</v>
      </c>
      <c r="AT1111" s="39">
        <v>5.5E-2</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s="17">
        <v>1</v>
      </c>
      <c r="BT1111">
        <v>0</v>
      </c>
      <c r="BU1111">
        <v>1</v>
      </c>
      <c r="BV1111">
        <v>0</v>
      </c>
      <c r="BW1111" s="17">
        <v>0</v>
      </c>
      <c r="BX1111">
        <v>0</v>
      </c>
      <c r="BY1111">
        <v>0</v>
      </c>
      <c r="BZ1111" s="17">
        <v>1</v>
      </c>
      <c r="CA1111">
        <v>0</v>
      </c>
      <c r="CB1111">
        <v>0</v>
      </c>
      <c r="CC1111">
        <v>1</v>
      </c>
      <c r="CD1111">
        <v>1</v>
      </c>
      <c r="CE1111">
        <v>0</v>
      </c>
      <c r="CF1111">
        <v>0</v>
      </c>
      <c r="CG1111">
        <v>0</v>
      </c>
      <c r="CH1111">
        <v>1</v>
      </c>
      <c r="CI1111">
        <v>0</v>
      </c>
      <c r="CJ1111">
        <v>1</v>
      </c>
      <c r="CK1111">
        <v>0</v>
      </c>
      <c r="CL1111" s="17">
        <v>0</v>
      </c>
      <c r="CM1111">
        <v>4.149</v>
      </c>
      <c r="CN1111">
        <v>6</v>
      </c>
      <c r="CO1111">
        <v>1</v>
      </c>
      <c r="CP1111">
        <v>0</v>
      </c>
      <c r="CQ1111">
        <v>37</v>
      </c>
      <c r="CR1111" s="33" t="s">
        <v>85</v>
      </c>
    </row>
    <row r="1112" spans="1:96" x14ac:dyDescent="0.25">
      <c r="A1112">
        <v>1111</v>
      </c>
      <c r="B1112">
        <v>74</v>
      </c>
      <c r="C1112" s="24" t="s">
        <v>3960</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9.5000000000000001E-2</v>
      </c>
      <c r="AM1112" s="32">
        <v>0.65500000000000003</v>
      </c>
      <c r="AN1112" s="42">
        <v>0.22600000000000001</v>
      </c>
      <c r="AO1112" s="41" t="s">
        <v>98</v>
      </c>
      <c r="AP1112" s="17" t="s">
        <v>98</v>
      </c>
      <c r="AQ1112">
        <v>1</v>
      </c>
      <c r="AR1112" s="39">
        <f t="shared" si="275"/>
        <v>0</v>
      </c>
      <c r="AS1112">
        <v>0.94499999999999995</v>
      </c>
      <c r="AT1112" s="39">
        <v>5.5E-2</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s="17">
        <v>1</v>
      </c>
      <c r="BT1112">
        <v>0</v>
      </c>
      <c r="BU1112">
        <v>1</v>
      </c>
      <c r="BV1112">
        <v>0</v>
      </c>
      <c r="BW1112" s="17">
        <v>0</v>
      </c>
      <c r="BX1112">
        <v>0</v>
      </c>
      <c r="BY1112">
        <v>0</v>
      </c>
      <c r="BZ1112" s="17">
        <v>1</v>
      </c>
      <c r="CA1112">
        <v>0</v>
      </c>
      <c r="CB1112">
        <v>0</v>
      </c>
      <c r="CC1112">
        <v>1</v>
      </c>
      <c r="CD1112">
        <v>1</v>
      </c>
      <c r="CE1112">
        <v>0</v>
      </c>
      <c r="CF1112">
        <v>0</v>
      </c>
      <c r="CG1112">
        <v>0</v>
      </c>
      <c r="CH1112">
        <v>1</v>
      </c>
      <c r="CI1112">
        <v>0</v>
      </c>
      <c r="CJ1112">
        <v>1</v>
      </c>
      <c r="CK1112">
        <v>0</v>
      </c>
      <c r="CL1112" s="17">
        <v>0</v>
      </c>
      <c r="CM1112">
        <v>4.149</v>
      </c>
      <c r="CN1112">
        <v>6</v>
      </c>
      <c r="CO1112">
        <v>1</v>
      </c>
      <c r="CP1112">
        <v>0</v>
      </c>
      <c r="CQ1112">
        <v>37</v>
      </c>
      <c r="CR1112" s="33" t="s">
        <v>85</v>
      </c>
    </row>
    <row r="1113" spans="1:96" x14ac:dyDescent="0.25">
      <c r="A1113">
        <v>1112</v>
      </c>
      <c r="B1113">
        <v>74</v>
      </c>
      <c r="C1113" s="24" t="s">
        <v>3960</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9.5000000000000001E-2</v>
      </c>
      <c r="AM1113" s="32">
        <v>0.65500000000000003</v>
      </c>
      <c r="AN1113" s="42">
        <v>0.22600000000000001</v>
      </c>
      <c r="AO1113" s="41" t="s">
        <v>98</v>
      </c>
      <c r="AP1113" s="17" t="s">
        <v>98</v>
      </c>
      <c r="AQ1113">
        <v>0</v>
      </c>
      <c r="AR1113" s="39">
        <f t="shared" si="275"/>
        <v>1</v>
      </c>
      <c r="AS1113">
        <v>0.94499999999999995</v>
      </c>
      <c r="AT1113" s="39">
        <v>5.5E-2</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s="17">
        <v>0</v>
      </c>
      <c r="BT1113">
        <v>0</v>
      </c>
      <c r="BU1113">
        <v>0</v>
      </c>
      <c r="BV1113">
        <v>1</v>
      </c>
      <c r="BW1113" s="17">
        <v>0</v>
      </c>
      <c r="BX1113">
        <v>0</v>
      </c>
      <c r="BY1113">
        <v>0</v>
      </c>
      <c r="BZ1113" s="17">
        <v>0</v>
      </c>
      <c r="CA1113">
        <v>0</v>
      </c>
      <c r="CB1113">
        <v>0</v>
      </c>
      <c r="CC1113">
        <v>1</v>
      </c>
      <c r="CD1113">
        <v>1</v>
      </c>
      <c r="CE1113">
        <v>0</v>
      </c>
      <c r="CF1113">
        <v>0</v>
      </c>
      <c r="CG1113">
        <v>0</v>
      </c>
      <c r="CH1113">
        <v>1</v>
      </c>
      <c r="CI1113">
        <v>0</v>
      </c>
      <c r="CJ1113">
        <v>1</v>
      </c>
      <c r="CK1113">
        <v>0</v>
      </c>
      <c r="CL1113" s="17">
        <v>0</v>
      </c>
      <c r="CM1113">
        <v>4.149</v>
      </c>
      <c r="CN1113">
        <v>6</v>
      </c>
      <c r="CO1113">
        <v>1</v>
      </c>
      <c r="CP1113">
        <v>0</v>
      </c>
      <c r="CQ1113">
        <v>37</v>
      </c>
      <c r="CR1113" s="33" t="s">
        <v>85</v>
      </c>
    </row>
    <row r="1114" spans="1:96" x14ac:dyDescent="0.25">
      <c r="A1114">
        <v>1113</v>
      </c>
      <c r="B1114">
        <v>74</v>
      </c>
      <c r="C1114" s="24" t="s">
        <v>3960</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9.5000000000000001E-2</v>
      </c>
      <c r="AM1114" s="32">
        <v>0.65500000000000003</v>
      </c>
      <c r="AN1114" s="42">
        <v>0.22600000000000001</v>
      </c>
      <c r="AO1114" s="41" t="s">
        <v>98</v>
      </c>
      <c r="AP1114" s="17" t="s">
        <v>98</v>
      </c>
      <c r="AQ1114">
        <v>0</v>
      </c>
      <c r="AR1114" s="39">
        <f t="shared" si="275"/>
        <v>1</v>
      </c>
      <c r="AS1114">
        <v>0.94499999999999995</v>
      </c>
      <c r="AT1114" s="39">
        <v>5.5E-2</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s="17">
        <v>0</v>
      </c>
      <c r="BT1114">
        <v>0</v>
      </c>
      <c r="BU1114">
        <v>0</v>
      </c>
      <c r="BV1114">
        <v>1</v>
      </c>
      <c r="BW1114" s="17">
        <v>0</v>
      </c>
      <c r="BX1114">
        <v>0</v>
      </c>
      <c r="BY1114">
        <v>0</v>
      </c>
      <c r="BZ1114" s="17">
        <v>0</v>
      </c>
      <c r="CA1114">
        <v>0</v>
      </c>
      <c r="CB1114">
        <v>0</v>
      </c>
      <c r="CC1114">
        <v>1</v>
      </c>
      <c r="CD1114">
        <v>1</v>
      </c>
      <c r="CE1114">
        <v>0</v>
      </c>
      <c r="CF1114">
        <v>0</v>
      </c>
      <c r="CG1114">
        <v>0</v>
      </c>
      <c r="CH1114">
        <v>1</v>
      </c>
      <c r="CI1114">
        <v>0</v>
      </c>
      <c r="CJ1114">
        <v>1</v>
      </c>
      <c r="CK1114">
        <v>0</v>
      </c>
      <c r="CL1114" s="17">
        <v>0</v>
      </c>
      <c r="CM1114">
        <v>4.149</v>
      </c>
      <c r="CN1114">
        <v>6</v>
      </c>
      <c r="CO1114">
        <v>1</v>
      </c>
      <c r="CP1114">
        <v>0</v>
      </c>
      <c r="CQ1114">
        <v>37</v>
      </c>
      <c r="CR1114" s="33" t="s">
        <v>85</v>
      </c>
    </row>
    <row r="1115" spans="1:96" x14ac:dyDescent="0.25">
      <c r="A1115">
        <v>1114</v>
      </c>
      <c r="B1115">
        <v>74</v>
      </c>
      <c r="C1115" s="24" t="s">
        <v>3960</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9.5000000000000001E-2</v>
      </c>
      <c r="AM1115" s="32">
        <v>0.65500000000000003</v>
      </c>
      <c r="AN1115" s="42">
        <v>0.22600000000000001</v>
      </c>
      <c r="AO1115" s="41" t="s">
        <v>98</v>
      </c>
      <c r="AP1115" s="17" t="s">
        <v>98</v>
      </c>
      <c r="AQ1115">
        <v>0</v>
      </c>
      <c r="AR1115" s="39">
        <f t="shared" si="275"/>
        <v>1</v>
      </c>
      <c r="AS1115">
        <v>0.94499999999999995</v>
      </c>
      <c r="AT1115" s="39">
        <v>5.5E-2</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s="17">
        <v>1</v>
      </c>
      <c r="BT1115">
        <v>0</v>
      </c>
      <c r="BU1115">
        <v>1</v>
      </c>
      <c r="BV1115">
        <v>0</v>
      </c>
      <c r="BW1115" s="17">
        <v>0</v>
      </c>
      <c r="BX1115">
        <v>0</v>
      </c>
      <c r="BY1115">
        <v>0</v>
      </c>
      <c r="BZ1115" s="17">
        <v>1</v>
      </c>
      <c r="CA1115">
        <v>0</v>
      </c>
      <c r="CB1115">
        <v>0</v>
      </c>
      <c r="CC1115">
        <v>1</v>
      </c>
      <c r="CD1115">
        <v>1</v>
      </c>
      <c r="CE1115">
        <v>0</v>
      </c>
      <c r="CF1115">
        <v>0</v>
      </c>
      <c r="CG1115">
        <v>0</v>
      </c>
      <c r="CH1115">
        <v>1</v>
      </c>
      <c r="CI1115">
        <v>0</v>
      </c>
      <c r="CJ1115">
        <v>1</v>
      </c>
      <c r="CK1115">
        <v>0</v>
      </c>
      <c r="CL1115" s="17">
        <v>0</v>
      </c>
      <c r="CM1115">
        <v>4.149</v>
      </c>
      <c r="CN1115">
        <v>6</v>
      </c>
      <c r="CO1115">
        <v>1</v>
      </c>
      <c r="CP1115">
        <v>0</v>
      </c>
      <c r="CQ1115">
        <v>37</v>
      </c>
      <c r="CR1115" s="33" t="s">
        <v>85</v>
      </c>
    </row>
    <row r="1116" spans="1:96" x14ac:dyDescent="0.25">
      <c r="A1116">
        <v>1115</v>
      </c>
      <c r="B1116">
        <v>74</v>
      </c>
      <c r="C1116" s="24" t="s">
        <v>3960</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9.5000000000000001E-2</v>
      </c>
      <c r="AM1116" s="32">
        <v>0.65500000000000003</v>
      </c>
      <c r="AN1116" s="42">
        <v>0.22600000000000001</v>
      </c>
      <c r="AO1116" s="41" t="s">
        <v>98</v>
      </c>
      <c r="AP1116" s="17" t="s">
        <v>98</v>
      </c>
      <c r="AQ1116">
        <v>0</v>
      </c>
      <c r="AR1116" s="39">
        <f t="shared" si="275"/>
        <v>1</v>
      </c>
      <c r="AS1116">
        <v>0.94499999999999995</v>
      </c>
      <c r="AT1116" s="39">
        <v>5.5E-2</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s="17">
        <v>1</v>
      </c>
      <c r="BT1116">
        <v>0</v>
      </c>
      <c r="BU1116">
        <v>1</v>
      </c>
      <c r="BV1116">
        <v>0</v>
      </c>
      <c r="BW1116" s="17">
        <v>0</v>
      </c>
      <c r="BX1116">
        <v>0</v>
      </c>
      <c r="BY1116">
        <v>0</v>
      </c>
      <c r="BZ1116" s="17">
        <v>1</v>
      </c>
      <c r="CA1116">
        <v>0</v>
      </c>
      <c r="CB1116">
        <v>0</v>
      </c>
      <c r="CC1116">
        <v>1</v>
      </c>
      <c r="CD1116">
        <v>1</v>
      </c>
      <c r="CE1116">
        <v>0</v>
      </c>
      <c r="CF1116">
        <v>0</v>
      </c>
      <c r="CG1116">
        <v>0</v>
      </c>
      <c r="CH1116">
        <v>1</v>
      </c>
      <c r="CI1116">
        <v>0</v>
      </c>
      <c r="CJ1116">
        <v>1</v>
      </c>
      <c r="CK1116">
        <v>0</v>
      </c>
      <c r="CL1116" s="17">
        <v>0</v>
      </c>
      <c r="CM1116">
        <v>4.149</v>
      </c>
      <c r="CN1116">
        <v>6</v>
      </c>
      <c r="CO1116">
        <v>1</v>
      </c>
      <c r="CP1116">
        <v>0</v>
      </c>
      <c r="CQ1116">
        <v>37</v>
      </c>
      <c r="CR1116" s="33" t="s">
        <v>85</v>
      </c>
    </row>
    <row r="1117" spans="1:96" x14ac:dyDescent="0.25">
      <c r="A1117">
        <v>1116</v>
      </c>
      <c r="B1117">
        <v>75</v>
      </c>
      <c r="C1117" s="24" t="s">
        <v>3975</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374</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s="17">
        <v>0</v>
      </c>
      <c r="BT1117">
        <v>0</v>
      </c>
      <c r="BU1117">
        <v>1</v>
      </c>
      <c r="BV1117">
        <v>0</v>
      </c>
      <c r="BW1117" s="17">
        <v>0</v>
      </c>
      <c r="BX1117">
        <v>0</v>
      </c>
      <c r="BY1117">
        <v>0</v>
      </c>
      <c r="BZ1117" s="17">
        <v>0</v>
      </c>
      <c r="CA1117">
        <v>0</v>
      </c>
      <c r="CB1117">
        <v>0</v>
      </c>
      <c r="CC1117">
        <v>1</v>
      </c>
      <c r="CD1117">
        <v>1</v>
      </c>
      <c r="CE1117">
        <v>0</v>
      </c>
      <c r="CF1117">
        <v>0</v>
      </c>
      <c r="CG1117">
        <v>0</v>
      </c>
      <c r="CH1117">
        <v>0</v>
      </c>
      <c r="CI1117">
        <v>0</v>
      </c>
      <c r="CJ1117">
        <v>0</v>
      </c>
      <c r="CK1117">
        <v>0</v>
      </c>
      <c r="CL1117" s="17">
        <v>0</v>
      </c>
      <c r="CM1117">
        <v>0.78100000000000003</v>
      </c>
      <c r="CN1117">
        <v>289</v>
      </c>
      <c r="CO1117">
        <v>1</v>
      </c>
      <c r="CP1117">
        <v>0</v>
      </c>
      <c r="CQ1117">
        <v>31</v>
      </c>
      <c r="CR1117" s="33" t="s">
        <v>85</v>
      </c>
    </row>
    <row r="1118" spans="1:96" x14ac:dyDescent="0.25">
      <c r="A1118">
        <v>1117</v>
      </c>
      <c r="B1118">
        <v>75</v>
      </c>
      <c r="C1118" s="24" t="s">
        <v>3975</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374</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s="17">
        <v>0</v>
      </c>
      <c r="BT1118">
        <v>0</v>
      </c>
      <c r="BU1118">
        <v>1</v>
      </c>
      <c r="BV1118">
        <v>0</v>
      </c>
      <c r="BW1118" s="17">
        <v>0</v>
      </c>
      <c r="BX1118">
        <v>0</v>
      </c>
      <c r="BY1118">
        <v>0</v>
      </c>
      <c r="BZ1118" s="17">
        <v>0</v>
      </c>
      <c r="CA1118">
        <v>0</v>
      </c>
      <c r="CB1118">
        <v>0</v>
      </c>
      <c r="CC1118">
        <v>1</v>
      </c>
      <c r="CD1118">
        <v>1</v>
      </c>
      <c r="CE1118">
        <v>0</v>
      </c>
      <c r="CF1118">
        <v>0</v>
      </c>
      <c r="CG1118">
        <v>0</v>
      </c>
      <c r="CH1118">
        <v>0</v>
      </c>
      <c r="CI1118">
        <v>0</v>
      </c>
      <c r="CJ1118">
        <v>0</v>
      </c>
      <c r="CK1118">
        <v>0</v>
      </c>
      <c r="CL1118" s="17">
        <v>0</v>
      </c>
      <c r="CM1118">
        <v>0.78100000000000003</v>
      </c>
      <c r="CN1118">
        <v>289</v>
      </c>
      <c r="CO1118">
        <v>1</v>
      </c>
      <c r="CP1118">
        <v>0</v>
      </c>
      <c r="CQ1118">
        <v>31</v>
      </c>
      <c r="CR1118" s="33" t="s">
        <v>85</v>
      </c>
    </row>
    <row r="1119" spans="1:96" x14ac:dyDescent="0.25">
      <c r="A1119">
        <v>1118</v>
      </c>
      <c r="B1119">
        <v>75</v>
      </c>
      <c r="C1119" s="24" t="s">
        <v>3975</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374</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s="17">
        <v>0</v>
      </c>
      <c r="BT1119">
        <v>0</v>
      </c>
      <c r="BU1119">
        <v>1</v>
      </c>
      <c r="BV1119">
        <v>0</v>
      </c>
      <c r="BW1119" s="17">
        <v>0</v>
      </c>
      <c r="BX1119">
        <v>0</v>
      </c>
      <c r="BY1119">
        <v>0</v>
      </c>
      <c r="BZ1119" s="17">
        <v>0</v>
      </c>
      <c r="CA1119">
        <v>0</v>
      </c>
      <c r="CB1119">
        <v>0</v>
      </c>
      <c r="CC1119">
        <v>1</v>
      </c>
      <c r="CD1119">
        <v>1</v>
      </c>
      <c r="CE1119">
        <v>0</v>
      </c>
      <c r="CF1119">
        <v>0</v>
      </c>
      <c r="CG1119">
        <v>0</v>
      </c>
      <c r="CH1119">
        <v>0</v>
      </c>
      <c r="CI1119">
        <v>0</v>
      </c>
      <c r="CJ1119">
        <v>0</v>
      </c>
      <c r="CK1119">
        <v>0</v>
      </c>
      <c r="CL1119" s="17">
        <v>0</v>
      </c>
      <c r="CM1119">
        <v>0.78100000000000003</v>
      </c>
      <c r="CN1119">
        <v>289</v>
      </c>
      <c r="CO1119">
        <v>1</v>
      </c>
      <c r="CP1119">
        <v>0</v>
      </c>
      <c r="CQ1119">
        <v>31</v>
      </c>
      <c r="CR1119" s="33" t="s">
        <v>85</v>
      </c>
    </row>
    <row r="1120" spans="1:96" x14ac:dyDescent="0.25">
      <c r="A1120">
        <v>1119</v>
      </c>
      <c r="B1120">
        <v>76</v>
      </c>
      <c r="C1120" s="24" t="s">
        <v>3980</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425</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s="17">
        <v>0</v>
      </c>
      <c r="BT1120">
        <v>0</v>
      </c>
      <c r="BU1120">
        <v>0</v>
      </c>
      <c r="BV1120">
        <v>0</v>
      </c>
      <c r="BW1120" s="17">
        <v>1</v>
      </c>
      <c r="BX1120">
        <v>0</v>
      </c>
      <c r="BY1120">
        <v>0</v>
      </c>
      <c r="BZ1120" s="17">
        <v>0</v>
      </c>
      <c r="CA1120">
        <v>0</v>
      </c>
      <c r="CB1120">
        <v>0</v>
      </c>
      <c r="CC1120">
        <v>1</v>
      </c>
      <c r="CD1120">
        <v>1</v>
      </c>
      <c r="CE1120">
        <v>0</v>
      </c>
      <c r="CF1120">
        <v>0</v>
      </c>
      <c r="CG1120">
        <v>0</v>
      </c>
      <c r="CH1120">
        <v>0</v>
      </c>
      <c r="CI1120">
        <v>0</v>
      </c>
      <c r="CJ1120">
        <v>0</v>
      </c>
      <c r="CK1120">
        <v>1</v>
      </c>
      <c r="CL1120" s="17">
        <v>0</v>
      </c>
      <c r="CM1120">
        <v>3.0070000000000001</v>
      </c>
      <c r="CN1120">
        <v>321</v>
      </c>
      <c r="CO1120">
        <v>1</v>
      </c>
      <c r="CP1120">
        <v>0</v>
      </c>
      <c r="CQ1120">
        <v>16</v>
      </c>
      <c r="CR1120" s="33" t="s">
        <v>85</v>
      </c>
    </row>
    <row r="1121" spans="1:96" x14ac:dyDescent="0.25">
      <c r="A1121">
        <v>1120</v>
      </c>
      <c r="B1121">
        <v>76</v>
      </c>
      <c r="C1121" s="24" t="s">
        <v>3980</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425</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s="17">
        <v>0</v>
      </c>
      <c r="BT1121">
        <v>0</v>
      </c>
      <c r="BU1121">
        <v>0</v>
      </c>
      <c r="BV1121">
        <v>0</v>
      </c>
      <c r="BW1121" s="17">
        <v>1</v>
      </c>
      <c r="BX1121">
        <v>0</v>
      </c>
      <c r="BY1121">
        <v>0</v>
      </c>
      <c r="BZ1121" s="17">
        <v>0</v>
      </c>
      <c r="CA1121">
        <v>0</v>
      </c>
      <c r="CB1121">
        <v>0</v>
      </c>
      <c r="CC1121">
        <v>1</v>
      </c>
      <c r="CD1121">
        <v>1</v>
      </c>
      <c r="CE1121">
        <v>0</v>
      </c>
      <c r="CF1121">
        <v>0</v>
      </c>
      <c r="CG1121">
        <v>0</v>
      </c>
      <c r="CH1121">
        <v>0</v>
      </c>
      <c r="CI1121">
        <v>0</v>
      </c>
      <c r="CJ1121">
        <v>0</v>
      </c>
      <c r="CK1121">
        <v>1</v>
      </c>
      <c r="CL1121" s="17">
        <v>0</v>
      </c>
      <c r="CM1121">
        <v>3.0070000000000001</v>
      </c>
      <c r="CN1121">
        <v>321</v>
      </c>
      <c r="CO1121">
        <v>1</v>
      </c>
      <c r="CP1121">
        <v>0</v>
      </c>
      <c r="CQ1121">
        <v>16</v>
      </c>
      <c r="CR1121" s="33" t="s">
        <v>85</v>
      </c>
    </row>
    <row r="1122" spans="1:96" x14ac:dyDescent="0.25">
      <c r="A1122">
        <v>1121</v>
      </c>
      <c r="B1122">
        <v>76</v>
      </c>
      <c r="C1122" s="24" t="s">
        <v>3980</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425</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s="17">
        <v>0</v>
      </c>
      <c r="BT1122">
        <v>0</v>
      </c>
      <c r="BU1122">
        <v>0</v>
      </c>
      <c r="BV1122">
        <v>0</v>
      </c>
      <c r="BW1122" s="17">
        <v>1</v>
      </c>
      <c r="BX1122">
        <v>0</v>
      </c>
      <c r="BY1122">
        <v>0</v>
      </c>
      <c r="BZ1122" s="17">
        <v>0</v>
      </c>
      <c r="CA1122">
        <v>0</v>
      </c>
      <c r="CB1122">
        <v>0</v>
      </c>
      <c r="CC1122">
        <v>1</v>
      </c>
      <c r="CD1122">
        <v>1</v>
      </c>
      <c r="CE1122">
        <v>0</v>
      </c>
      <c r="CF1122">
        <v>0</v>
      </c>
      <c r="CG1122">
        <v>0</v>
      </c>
      <c r="CH1122">
        <v>0</v>
      </c>
      <c r="CI1122">
        <v>0</v>
      </c>
      <c r="CJ1122">
        <v>0</v>
      </c>
      <c r="CK1122">
        <v>1</v>
      </c>
      <c r="CL1122" s="17">
        <v>0</v>
      </c>
      <c r="CM1122">
        <v>3.0070000000000001</v>
      </c>
      <c r="CN1122">
        <v>321</v>
      </c>
      <c r="CO1122">
        <v>1</v>
      </c>
      <c r="CP1122">
        <v>0</v>
      </c>
      <c r="CQ1122">
        <v>16</v>
      </c>
      <c r="CR1122" s="33" t="s">
        <v>85</v>
      </c>
    </row>
    <row r="1123" spans="1:96" x14ac:dyDescent="0.25">
      <c r="A1123">
        <v>1122</v>
      </c>
      <c r="B1123">
        <v>76</v>
      </c>
      <c r="C1123" s="24" t="s">
        <v>3980</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425</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s="17">
        <v>0</v>
      </c>
      <c r="BT1123">
        <v>0</v>
      </c>
      <c r="BU1123">
        <v>0</v>
      </c>
      <c r="BV1123">
        <v>0</v>
      </c>
      <c r="BW1123" s="17">
        <v>1</v>
      </c>
      <c r="BX1123">
        <v>0</v>
      </c>
      <c r="BY1123">
        <v>0</v>
      </c>
      <c r="BZ1123" s="17">
        <v>0</v>
      </c>
      <c r="CA1123">
        <v>0</v>
      </c>
      <c r="CB1123">
        <v>0</v>
      </c>
      <c r="CC1123">
        <v>1</v>
      </c>
      <c r="CD1123">
        <v>1</v>
      </c>
      <c r="CE1123">
        <v>0</v>
      </c>
      <c r="CF1123">
        <v>0</v>
      </c>
      <c r="CG1123">
        <v>0</v>
      </c>
      <c r="CH1123">
        <v>0</v>
      </c>
      <c r="CI1123">
        <v>0</v>
      </c>
      <c r="CJ1123">
        <v>0</v>
      </c>
      <c r="CK1123">
        <v>1</v>
      </c>
      <c r="CL1123" s="17">
        <v>0</v>
      </c>
      <c r="CM1123">
        <v>3.0070000000000001</v>
      </c>
      <c r="CN1123">
        <v>321</v>
      </c>
      <c r="CO1123">
        <v>1</v>
      </c>
      <c r="CP1123">
        <v>0</v>
      </c>
      <c r="CQ1123">
        <v>16</v>
      </c>
      <c r="CR1123" s="33" t="s">
        <v>85</v>
      </c>
    </row>
    <row r="1124" spans="1:96" x14ac:dyDescent="0.25">
      <c r="A1124">
        <v>1123</v>
      </c>
      <c r="B1124">
        <v>76</v>
      </c>
      <c r="C1124" s="24" t="s">
        <v>3980</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425</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s="17">
        <v>0</v>
      </c>
      <c r="BT1124">
        <v>0</v>
      </c>
      <c r="BU1124">
        <v>0</v>
      </c>
      <c r="BV1124">
        <v>0</v>
      </c>
      <c r="BW1124" s="17">
        <v>1</v>
      </c>
      <c r="BX1124">
        <v>0</v>
      </c>
      <c r="BY1124">
        <v>0</v>
      </c>
      <c r="BZ1124" s="17">
        <v>0</v>
      </c>
      <c r="CA1124">
        <v>0</v>
      </c>
      <c r="CB1124">
        <v>0</v>
      </c>
      <c r="CC1124">
        <v>1</v>
      </c>
      <c r="CD1124">
        <v>1</v>
      </c>
      <c r="CE1124">
        <v>0</v>
      </c>
      <c r="CF1124">
        <v>0</v>
      </c>
      <c r="CG1124">
        <v>0</v>
      </c>
      <c r="CH1124">
        <v>0</v>
      </c>
      <c r="CI1124">
        <v>0</v>
      </c>
      <c r="CJ1124">
        <v>0</v>
      </c>
      <c r="CK1124">
        <v>1</v>
      </c>
      <c r="CL1124" s="17">
        <v>0</v>
      </c>
      <c r="CM1124">
        <v>3.0070000000000001</v>
      </c>
      <c r="CN1124">
        <v>321</v>
      </c>
      <c r="CO1124">
        <v>1</v>
      </c>
      <c r="CP1124">
        <v>0</v>
      </c>
      <c r="CQ1124">
        <v>16</v>
      </c>
      <c r="CR1124" s="33" t="s">
        <v>85</v>
      </c>
    </row>
    <row r="1125" spans="1:96" x14ac:dyDescent="0.25">
      <c r="A1125">
        <v>1124</v>
      </c>
      <c r="B1125">
        <v>76</v>
      </c>
      <c r="C1125" s="24" t="s">
        <v>3980</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425</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s="17">
        <v>0</v>
      </c>
      <c r="BT1125">
        <v>0</v>
      </c>
      <c r="BU1125">
        <v>0</v>
      </c>
      <c r="BV1125">
        <v>0</v>
      </c>
      <c r="BW1125" s="17">
        <v>1</v>
      </c>
      <c r="BX1125">
        <v>0</v>
      </c>
      <c r="BY1125">
        <v>0</v>
      </c>
      <c r="BZ1125" s="17">
        <v>0</v>
      </c>
      <c r="CA1125">
        <v>0</v>
      </c>
      <c r="CB1125">
        <v>0</v>
      </c>
      <c r="CC1125">
        <v>1</v>
      </c>
      <c r="CD1125">
        <v>1</v>
      </c>
      <c r="CE1125">
        <v>0</v>
      </c>
      <c r="CF1125">
        <v>0</v>
      </c>
      <c r="CG1125">
        <v>0</v>
      </c>
      <c r="CH1125">
        <v>0</v>
      </c>
      <c r="CI1125">
        <v>0</v>
      </c>
      <c r="CJ1125">
        <v>0</v>
      </c>
      <c r="CK1125">
        <v>1</v>
      </c>
      <c r="CL1125" s="17">
        <v>0</v>
      </c>
      <c r="CM1125">
        <v>3.0070000000000001</v>
      </c>
      <c r="CN1125">
        <v>321</v>
      </c>
      <c r="CO1125">
        <v>1</v>
      </c>
      <c r="CP1125">
        <v>0</v>
      </c>
      <c r="CQ1125">
        <v>16</v>
      </c>
      <c r="CR1125" s="33" t="s">
        <v>85</v>
      </c>
    </row>
    <row r="1126" spans="1:96" x14ac:dyDescent="0.25">
      <c r="A1126">
        <v>1125</v>
      </c>
      <c r="B1126">
        <v>76</v>
      </c>
      <c r="C1126" s="24" t="s">
        <v>3980</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425</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s="17">
        <v>0</v>
      </c>
      <c r="BT1126">
        <v>0</v>
      </c>
      <c r="BU1126">
        <v>0</v>
      </c>
      <c r="BV1126">
        <v>0</v>
      </c>
      <c r="BW1126" s="17">
        <v>1</v>
      </c>
      <c r="BX1126">
        <v>0</v>
      </c>
      <c r="BY1126">
        <v>0</v>
      </c>
      <c r="BZ1126" s="17">
        <v>0</v>
      </c>
      <c r="CA1126">
        <v>0</v>
      </c>
      <c r="CB1126">
        <v>0</v>
      </c>
      <c r="CC1126">
        <v>1</v>
      </c>
      <c r="CD1126">
        <v>1</v>
      </c>
      <c r="CE1126">
        <v>0</v>
      </c>
      <c r="CF1126">
        <v>0</v>
      </c>
      <c r="CG1126">
        <v>0</v>
      </c>
      <c r="CH1126">
        <v>0</v>
      </c>
      <c r="CI1126">
        <v>0</v>
      </c>
      <c r="CJ1126">
        <v>0</v>
      </c>
      <c r="CK1126">
        <v>1</v>
      </c>
      <c r="CL1126" s="17">
        <v>0</v>
      </c>
      <c r="CM1126">
        <v>3.0070000000000001</v>
      </c>
      <c r="CN1126">
        <v>321</v>
      </c>
      <c r="CO1126">
        <v>1</v>
      </c>
      <c r="CP1126">
        <v>0</v>
      </c>
      <c r="CQ1126">
        <v>16</v>
      </c>
      <c r="CR1126" s="33" t="s">
        <v>85</v>
      </c>
    </row>
    <row r="1127" spans="1:96" x14ac:dyDescent="0.25">
      <c r="A1127">
        <v>1126</v>
      </c>
      <c r="B1127">
        <v>76</v>
      </c>
      <c r="C1127" s="24" t="s">
        <v>3980</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425</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s="17">
        <v>0</v>
      </c>
      <c r="BT1127">
        <v>0</v>
      </c>
      <c r="BU1127">
        <v>0</v>
      </c>
      <c r="BV1127">
        <v>0</v>
      </c>
      <c r="BW1127" s="17">
        <v>1</v>
      </c>
      <c r="BX1127">
        <v>0</v>
      </c>
      <c r="BY1127">
        <v>0</v>
      </c>
      <c r="BZ1127" s="17">
        <v>0</v>
      </c>
      <c r="CA1127">
        <v>0</v>
      </c>
      <c r="CB1127">
        <v>0</v>
      </c>
      <c r="CC1127">
        <v>1</v>
      </c>
      <c r="CD1127">
        <v>1</v>
      </c>
      <c r="CE1127">
        <v>0</v>
      </c>
      <c r="CF1127">
        <v>0</v>
      </c>
      <c r="CG1127">
        <v>0</v>
      </c>
      <c r="CH1127">
        <v>0</v>
      </c>
      <c r="CI1127">
        <v>0</v>
      </c>
      <c r="CJ1127">
        <v>0</v>
      </c>
      <c r="CK1127">
        <v>1</v>
      </c>
      <c r="CL1127" s="17">
        <v>0</v>
      </c>
      <c r="CM1127">
        <v>3.0070000000000001</v>
      </c>
      <c r="CN1127">
        <v>321</v>
      </c>
      <c r="CO1127">
        <v>1</v>
      </c>
      <c r="CP1127">
        <v>0</v>
      </c>
      <c r="CQ1127">
        <v>16</v>
      </c>
      <c r="CR1127" s="33" t="s">
        <v>85</v>
      </c>
    </row>
    <row r="1128" spans="1:96" x14ac:dyDescent="0.25">
      <c r="A1128">
        <v>1127</v>
      </c>
      <c r="B1128">
        <v>76</v>
      </c>
      <c r="C1128" s="24" t="s">
        <v>3980</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425</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s="17">
        <v>0</v>
      </c>
      <c r="BT1128">
        <v>0</v>
      </c>
      <c r="BU1128">
        <v>0</v>
      </c>
      <c r="BV1128">
        <v>0</v>
      </c>
      <c r="BW1128" s="17">
        <v>1</v>
      </c>
      <c r="BX1128">
        <v>0</v>
      </c>
      <c r="BY1128">
        <v>0</v>
      </c>
      <c r="BZ1128" s="17">
        <v>0</v>
      </c>
      <c r="CA1128">
        <v>0</v>
      </c>
      <c r="CB1128">
        <v>0</v>
      </c>
      <c r="CC1128">
        <v>1</v>
      </c>
      <c r="CD1128">
        <v>1</v>
      </c>
      <c r="CE1128">
        <v>0</v>
      </c>
      <c r="CF1128">
        <v>0</v>
      </c>
      <c r="CG1128">
        <v>0</v>
      </c>
      <c r="CH1128">
        <v>0</v>
      </c>
      <c r="CI1128">
        <v>0</v>
      </c>
      <c r="CJ1128">
        <v>0</v>
      </c>
      <c r="CK1128">
        <v>1</v>
      </c>
      <c r="CL1128" s="17">
        <v>0</v>
      </c>
      <c r="CM1128">
        <v>3.0070000000000001</v>
      </c>
      <c r="CN1128">
        <v>321</v>
      </c>
      <c r="CO1128">
        <v>1</v>
      </c>
      <c r="CP1128">
        <v>0</v>
      </c>
      <c r="CQ1128">
        <v>16</v>
      </c>
      <c r="CR1128" s="33" t="s">
        <v>85</v>
      </c>
    </row>
    <row r="1129" spans="1:96" x14ac:dyDescent="0.25">
      <c r="A1129">
        <v>1128</v>
      </c>
      <c r="B1129">
        <v>76</v>
      </c>
      <c r="C1129" s="24" t="s">
        <v>3980</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425</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s="17">
        <v>0</v>
      </c>
      <c r="BT1129">
        <v>0</v>
      </c>
      <c r="BU1129">
        <v>0</v>
      </c>
      <c r="BV1129">
        <v>0</v>
      </c>
      <c r="BW1129" s="17">
        <v>1</v>
      </c>
      <c r="BX1129">
        <v>0</v>
      </c>
      <c r="BY1129">
        <v>0</v>
      </c>
      <c r="BZ1129" s="17">
        <v>0</v>
      </c>
      <c r="CA1129">
        <v>0</v>
      </c>
      <c r="CB1129">
        <v>0</v>
      </c>
      <c r="CC1129">
        <v>1</v>
      </c>
      <c r="CD1129">
        <v>1</v>
      </c>
      <c r="CE1129">
        <v>0</v>
      </c>
      <c r="CF1129">
        <v>0</v>
      </c>
      <c r="CG1129">
        <v>0</v>
      </c>
      <c r="CH1129">
        <v>0</v>
      </c>
      <c r="CI1129">
        <v>0</v>
      </c>
      <c r="CJ1129">
        <v>0</v>
      </c>
      <c r="CK1129">
        <v>1</v>
      </c>
      <c r="CL1129" s="17">
        <v>0</v>
      </c>
      <c r="CM1129">
        <v>3.0070000000000001</v>
      </c>
      <c r="CN1129">
        <v>321</v>
      </c>
      <c r="CO1129">
        <v>1</v>
      </c>
      <c r="CP1129">
        <v>0</v>
      </c>
      <c r="CQ1129">
        <v>16</v>
      </c>
      <c r="CR1129" s="33" t="s">
        <v>85</v>
      </c>
    </row>
    <row r="1130" spans="1:96" x14ac:dyDescent="0.25">
      <c r="A1130">
        <v>1129</v>
      </c>
      <c r="B1130">
        <v>77</v>
      </c>
      <c r="C1130" s="24" t="s">
        <v>3984</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225</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s="17">
        <v>1</v>
      </c>
      <c r="BT1130">
        <v>0</v>
      </c>
      <c r="BU1130">
        <v>0</v>
      </c>
      <c r="BV1130">
        <v>1</v>
      </c>
      <c r="BW1130" s="17">
        <v>0</v>
      </c>
      <c r="BX1130">
        <v>0</v>
      </c>
      <c r="BY1130">
        <v>0</v>
      </c>
      <c r="BZ1130" s="17">
        <v>1</v>
      </c>
      <c r="CA1130">
        <v>1</v>
      </c>
      <c r="CB1130">
        <v>1</v>
      </c>
      <c r="CC1130">
        <v>0</v>
      </c>
      <c r="CD1130">
        <v>0</v>
      </c>
      <c r="CE1130">
        <v>1</v>
      </c>
      <c r="CF1130">
        <v>0</v>
      </c>
      <c r="CG1130">
        <v>0</v>
      </c>
      <c r="CH1130">
        <v>1</v>
      </c>
      <c r="CI1130">
        <v>0</v>
      </c>
      <c r="CJ1130">
        <v>0</v>
      </c>
      <c r="CK1130">
        <v>1</v>
      </c>
      <c r="CL1130" s="17">
        <v>0</v>
      </c>
      <c r="CM1130">
        <v>3.0920000000000001</v>
      </c>
      <c r="CN1130">
        <v>3590</v>
      </c>
      <c r="CO1130">
        <v>1</v>
      </c>
      <c r="CP1130">
        <v>0</v>
      </c>
      <c r="CQ1130">
        <v>12</v>
      </c>
      <c r="CR1130" s="33" t="s">
        <v>85</v>
      </c>
    </row>
    <row r="1131" spans="1:96" x14ac:dyDescent="0.25">
      <c r="A1131">
        <v>1130</v>
      </c>
      <c r="B1131">
        <v>77</v>
      </c>
      <c r="C1131" s="24" t="s">
        <v>3984</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225</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s="17">
        <v>0</v>
      </c>
      <c r="BT1131">
        <v>0</v>
      </c>
      <c r="BU1131">
        <v>0</v>
      </c>
      <c r="BV1131">
        <v>1</v>
      </c>
      <c r="BW1131" s="17">
        <v>0</v>
      </c>
      <c r="BX1131">
        <v>0</v>
      </c>
      <c r="BY1131">
        <v>0</v>
      </c>
      <c r="BZ1131" s="17">
        <v>0</v>
      </c>
      <c r="CA1131">
        <v>1</v>
      </c>
      <c r="CB1131">
        <v>1</v>
      </c>
      <c r="CC1131">
        <v>0</v>
      </c>
      <c r="CD1131">
        <v>0</v>
      </c>
      <c r="CE1131">
        <v>1</v>
      </c>
      <c r="CF1131">
        <v>0</v>
      </c>
      <c r="CG1131">
        <v>0</v>
      </c>
      <c r="CH1131">
        <v>1</v>
      </c>
      <c r="CI1131">
        <v>0</v>
      </c>
      <c r="CJ1131">
        <v>0</v>
      </c>
      <c r="CK1131">
        <v>1</v>
      </c>
      <c r="CL1131" s="17">
        <v>0</v>
      </c>
      <c r="CM1131">
        <v>3.0920000000000001</v>
      </c>
      <c r="CN1131">
        <v>3590</v>
      </c>
      <c r="CO1131">
        <v>1</v>
      </c>
      <c r="CP1131">
        <v>0</v>
      </c>
      <c r="CQ1131">
        <v>12</v>
      </c>
      <c r="CR1131" s="33" t="s">
        <v>85</v>
      </c>
    </row>
    <row r="1132" spans="1:96" x14ac:dyDescent="0.25">
      <c r="A1132">
        <v>1131</v>
      </c>
      <c r="B1132">
        <v>77</v>
      </c>
      <c r="C1132" s="24" t="s">
        <v>3984</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225</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s="17">
        <v>1</v>
      </c>
      <c r="BT1132">
        <v>0</v>
      </c>
      <c r="BU1132">
        <v>0</v>
      </c>
      <c r="BV1132">
        <v>1</v>
      </c>
      <c r="BW1132" s="17">
        <v>0</v>
      </c>
      <c r="BX1132">
        <v>0</v>
      </c>
      <c r="BY1132">
        <v>0</v>
      </c>
      <c r="BZ1132" s="17">
        <v>1</v>
      </c>
      <c r="CA1132">
        <v>1</v>
      </c>
      <c r="CB1132">
        <v>1</v>
      </c>
      <c r="CC1132">
        <v>0</v>
      </c>
      <c r="CD1132">
        <v>0</v>
      </c>
      <c r="CE1132">
        <v>1</v>
      </c>
      <c r="CF1132">
        <v>0</v>
      </c>
      <c r="CG1132">
        <v>0</v>
      </c>
      <c r="CH1132">
        <v>1</v>
      </c>
      <c r="CI1132">
        <v>0</v>
      </c>
      <c r="CJ1132">
        <v>0</v>
      </c>
      <c r="CK1132">
        <v>1</v>
      </c>
      <c r="CL1132" s="17">
        <v>0</v>
      </c>
      <c r="CM1132">
        <v>3.0920000000000001</v>
      </c>
      <c r="CN1132">
        <v>3590</v>
      </c>
      <c r="CO1132">
        <v>1</v>
      </c>
      <c r="CP1132">
        <v>0</v>
      </c>
      <c r="CQ1132">
        <v>12</v>
      </c>
      <c r="CR1132" s="33" t="s">
        <v>85</v>
      </c>
    </row>
    <row r="1133" spans="1:96" x14ac:dyDescent="0.25">
      <c r="A1133">
        <v>1132</v>
      </c>
      <c r="B1133">
        <v>77</v>
      </c>
      <c r="C1133" s="24" t="s">
        <v>3984</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225</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s="17">
        <v>0</v>
      </c>
      <c r="BT1133">
        <v>0</v>
      </c>
      <c r="BU1133">
        <v>0</v>
      </c>
      <c r="BV1133">
        <v>1</v>
      </c>
      <c r="BW1133" s="17">
        <v>0</v>
      </c>
      <c r="BX1133">
        <v>0</v>
      </c>
      <c r="BY1133">
        <v>0</v>
      </c>
      <c r="BZ1133" s="17">
        <v>0</v>
      </c>
      <c r="CA1133">
        <v>1</v>
      </c>
      <c r="CB1133">
        <v>1</v>
      </c>
      <c r="CC1133">
        <v>0</v>
      </c>
      <c r="CD1133">
        <v>0</v>
      </c>
      <c r="CE1133">
        <v>1</v>
      </c>
      <c r="CF1133">
        <v>0</v>
      </c>
      <c r="CG1133">
        <v>0</v>
      </c>
      <c r="CH1133">
        <v>1</v>
      </c>
      <c r="CI1133">
        <v>0</v>
      </c>
      <c r="CJ1133">
        <v>0</v>
      </c>
      <c r="CK1133">
        <v>1</v>
      </c>
      <c r="CL1133" s="17">
        <v>0</v>
      </c>
      <c r="CM1133">
        <v>3.0920000000000001</v>
      </c>
      <c r="CN1133">
        <v>3590</v>
      </c>
      <c r="CO1133">
        <v>1</v>
      </c>
      <c r="CP1133">
        <v>0</v>
      </c>
      <c r="CQ1133">
        <v>12</v>
      </c>
      <c r="CR1133" s="33" t="s">
        <v>85</v>
      </c>
    </row>
    <row r="1134" spans="1:96" x14ac:dyDescent="0.25">
      <c r="A1134">
        <v>1133</v>
      </c>
      <c r="B1134">
        <v>77</v>
      </c>
      <c r="C1134" s="24" t="s">
        <v>3984</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225</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s="17">
        <v>0</v>
      </c>
      <c r="BT1134">
        <v>0</v>
      </c>
      <c r="BU1134">
        <v>0</v>
      </c>
      <c r="BV1134">
        <v>1</v>
      </c>
      <c r="BW1134" s="17">
        <v>0</v>
      </c>
      <c r="BX1134">
        <v>0</v>
      </c>
      <c r="BY1134">
        <v>0</v>
      </c>
      <c r="BZ1134" s="17">
        <v>0</v>
      </c>
      <c r="CA1134">
        <v>0</v>
      </c>
      <c r="CB1134">
        <v>0</v>
      </c>
      <c r="CC1134">
        <v>0</v>
      </c>
      <c r="CD1134">
        <v>0</v>
      </c>
      <c r="CE1134">
        <v>0</v>
      </c>
      <c r="CF1134">
        <v>0</v>
      </c>
      <c r="CG1134">
        <v>0</v>
      </c>
      <c r="CH1134">
        <v>1</v>
      </c>
      <c r="CI1134">
        <v>0</v>
      </c>
      <c r="CJ1134">
        <v>0</v>
      </c>
      <c r="CK1134">
        <v>0</v>
      </c>
      <c r="CL1134" s="17">
        <v>0</v>
      </c>
      <c r="CM1134">
        <v>3.0920000000000001</v>
      </c>
      <c r="CN1134">
        <v>3590</v>
      </c>
      <c r="CO1134">
        <v>1</v>
      </c>
      <c r="CP1134">
        <v>0</v>
      </c>
      <c r="CQ1134">
        <v>12</v>
      </c>
      <c r="CR1134" s="33" t="s">
        <v>85</v>
      </c>
    </row>
    <row r="1135" spans="1:96" x14ac:dyDescent="0.25">
      <c r="A1135">
        <v>1134</v>
      </c>
      <c r="B1135">
        <v>77</v>
      </c>
      <c r="C1135" s="24" t="s">
        <v>3984</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225</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1</v>
      </c>
      <c r="BQ1135">
        <v>0</v>
      </c>
      <c r="BR1135">
        <v>0</v>
      </c>
      <c r="BS1135" s="17">
        <v>0</v>
      </c>
      <c r="BT1135">
        <v>0</v>
      </c>
      <c r="BU1135">
        <v>0</v>
      </c>
      <c r="BV1135">
        <v>1</v>
      </c>
      <c r="BW1135" s="17">
        <v>0</v>
      </c>
      <c r="BX1135">
        <v>0</v>
      </c>
      <c r="BY1135">
        <v>0</v>
      </c>
      <c r="BZ1135" s="17">
        <v>0</v>
      </c>
      <c r="CA1135">
        <v>0</v>
      </c>
      <c r="CB1135">
        <v>0</v>
      </c>
      <c r="CC1135">
        <v>0</v>
      </c>
      <c r="CD1135">
        <v>0</v>
      </c>
      <c r="CE1135">
        <v>0</v>
      </c>
      <c r="CF1135">
        <v>0</v>
      </c>
      <c r="CG1135">
        <v>0</v>
      </c>
      <c r="CH1135">
        <v>1</v>
      </c>
      <c r="CI1135">
        <v>0</v>
      </c>
      <c r="CJ1135">
        <v>0</v>
      </c>
      <c r="CK1135">
        <v>0</v>
      </c>
      <c r="CL1135" s="17">
        <v>0</v>
      </c>
      <c r="CM1135">
        <v>3.0920000000000001</v>
      </c>
      <c r="CN1135">
        <v>3590</v>
      </c>
      <c r="CO1135">
        <v>1</v>
      </c>
      <c r="CP1135">
        <v>0</v>
      </c>
      <c r="CQ1135">
        <v>12</v>
      </c>
      <c r="CR1135" s="33" t="s">
        <v>85</v>
      </c>
    </row>
    <row r="1136" spans="1:96" x14ac:dyDescent="0.25">
      <c r="A1136">
        <v>1135</v>
      </c>
      <c r="B1136">
        <v>77</v>
      </c>
      <c r="C1136" s="24" t="s">
        <v>3984</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225</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s="17">
        <v>0</v>
      </c>
      <c r="BT1136">
        <v>0</v>
      </c>
      <c r="BU1136">
        <v>0</v>
      </c>
      <c r="BV1136">
        <v>1</v>
      </c>
      <c r="BW1136" s="17">
        <v>0</v>
      </c>
      <c r="BX1136">
        <v>0</v>
      </c>
      <c r="BY1136">
        <v>0</v>
      </c>
      <c r="BZ1136" s="17">
        <v>0</v>
      </c>
      <c r="CA1136">
        <v>1</v>
      </c>
      <c r="CB1136">
        <v>1</v>
      </c>
      <c r="CC1136">
        <v>0</v>
      </c>
      <c r="CD1136">
        <v>0</v>
      </c>
      <c r="CE1136">
        <v>0</v>
      </c>
      <c r="CF1136">
        <v>0</v>
      </c>
      <c r="CG1136">
        <v>0</v>
      </c>
      <c r="CH1136">
        <v>1</v>
      </c>
      <c r="CI1136">
        <v>0</v>
      </c>
      <c r="CJ1136">
        <v>0</v>
      </c>
      <c r="CK1136">
        <v>0</v>
      </c>
      <c r="CL1136" s="17">
        <v>0</v>
      </c>
      <c r="CM1136">
        <v>3.0920000000000001</v>
      </c>
      <c r="CN1136">
        <v>3590</v>
      </c>
      <c r="CO1136">
        <v>1</v>
      </c>
      <c r="CP1136">
        <v>0</v>
      </c>
      <c r="CQ1136">
        <v>12</v>
      </c>
      <c r="CR1136" s="33" t="s">
        <v>85</v>
      </c>
    </row>
    <row r="1137" spans="1:96" x14ac:dyDescent="0.25">
      <c r="A1137">
        <v>1136</v>
      </c>
      <c r="B1137">
        <v>77</v>
      </c>
      <c r="C1137" s="24" t="s">
        <v>3984</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225</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1</v>
      </c>
      <c r="BQ1137">
        <v>0</v>
      </c>
      <c r="BR1137">
        <v>0</v>
      </c>
      <c r="BS1137" s="17">
        <v>0</v>
      </c>
      <c r="BT1137">
        <v>0</v>
      </c>
      <c r="BU1137">
        <v>0</v>
      </c>
      <c r="BV1137">
        <v>1</v>
      </c>
      <c r="BW1137" s="17">
        <v>0</v>
      </c>
      <c r="BX1137">
        <v>0</v>
      </c>
      <c r="BY1137">
        <v>0</v>
      </c>
      <c r="BZ1137" s="17">
        <v>0</v>
      </c>
      <c r="CA1137">
        <v>1</v>
      </c>
      <c r="CB1137">
        <v>1</v>
      </c>
      <c r="CC1137">
        <v>0</v>
      </c>
      <c r="CD1137">
        <v>0</v>
      </c>
      <c r="CE1137">
        <v>0</v>
      </c>
      <c r="CF1137">
        <v>0</v>
      </c>
      <c r="CG1137">
        <v>0</v>
      </c>
      <c r="CH1137">
        <v>1</v>
      </c>
      <c r="CI1137">
        <v>0</v>
      </c>
      <c r="CJ1137">
        <v>0</v>
      </c>
      <c r="CK1137">
        <v>0</v>
      </c>
      <c r="CL1137" s="17">
        <v>0</v>
      </c>
      <c r="CM1137">
        <v>3.0920000000000001</v>
      </c>
      <c r="CN1137">
        <v>3590</v>
      </c>
      <c r="CO1137">
        <v>1</v>
      </c>
      <c r="CP1137">
        <v>0</v>
      </c>
      <c r="CQ1137">
        <v>12</v>
      </c>
      <c r="CR1137" s="33" t="s">
        <v>85</v>
      </c>
    </row>
    <row r="1138" spans="1:96" x14ac:dyDescent="0.25">
      <c r="A1138">
        <v>1137</v>
      </c>
      <c r="B1138">
        <v>77</v>
      </c>
      <c r="C1138" s="24" t="s">
        <v>3984</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225</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s="17">
        <v>0</v>
      </c>
      <c r="BT1138">
        <v>0</v>
      </c>
      <c r="BU1138">
        <v>0</v>
      </c>
      <c r="BV1138">
        <v>1</v>
      </c>
      <c r="BW1138" s="17">
        <v>0</v>
      </c>
      <c r="BX1138">
        <v>0</v>
      </c>
      <c r="BY1138">
        <v>0</v>
      </c>
      <c r="BZ1138" s="17">
        <v>0</v>
      </c>
      <c r="CA1138">
        <v>0</v>
      </c>
      <c r="CB1138">
        <v>0</v>
      </c>
      <c r="CC1138">
        <v>0</v>
      </c>
      <c r="CD1138">
        <v>0</v>
      </c>
      <c r="CE1138">
        <v>0</v>
      </c>
      <c r="CF1138">
        <v>0</v>
      </c>
      <c r="CG1138">
        <v>0</v>
      </c>
      <c r="CH1138">
        <v>1</v>
      </c>
      <c r="CI1138">
        <v>0</v>
      </c>
      <c r="CJ1138">
        <v>0</v>
      </c>
      <c r="CK1138">
        <v>0</v>
      </c>
      <c r="CL1138" s="17">
        <v>0</v>
      </c>
      <c r="CM1138">
        <v>3.0920000000000001</v>
      </c>
      <c r="CN1138">
        <v>3590</v>
      </c>
      <c r="CO1138">
        <v>1</v>
      </c>
      <c r="CP1138">
        <v>0</v>
      </c>
      <c r="CQ1138">
        <v>12</v>
      </c>
      <c r="CR1138" s="33" t="s">
        <v>85</v>
      </c>
    </row>
    <row r="1139" spans="1:96" x14ac:dyDescent="0.25">
      <c r="A1139">
        <v>1138</v>
      </c>
      <c r="B1139">
        <v>77</v>
      </c>
      <c r="C1139" s="24" t="s">
        <v>3984</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225</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1</v>
      </c>
      <c r="BQ1139">
        <v>0</v>
      </c>
      <c r="BR1139">
        <v>0</v>
      </c>
      <c r="BS1139" s="17">
        <v>0</v>
      </c>
      <c r="BT1139">
        <v>0</v>
      </c>
      <c r="BU1139">
        <v>0</v>
      </c>
      <c r="BV1139">
        <v>1</v>
      </c>
      <c r="BW1139" s="17">
        <v>0</v>
      </c>
      <c r="BX1139">
        <v>0</v>
      </c>
      <c r="BY1139">
        <v>0</v>
      </c>
      <c r="BZ1139" s="17">
        <v>0</v>
      </c>
      <c r="CA1139">
        <v>0</v>
      </c>
      <c r="CB1139">
        <v>0</v>
      </c>
      <c r="CC1139">
        <v>0</v>
      </c>
      <c r="CD1139">
        <v>0</v>
      </c>
      <c r="CE1139">
        <v>0</v>
      </c>
      <c r="CF1139">
        <v>0</v>
      </c>
      <c r="CG1139">
        <v>0</v>
      </c>
      <c r="CH1139">
        <v>1</v>
      </c>
      <c r="CI1139">
        <v>0</v>
      </c>
      <c r="CJ1139">
        <v>0</v>
      </c>
      <c r="CK1139">
        <v>0</v>
      </c>
      <c r="CL1139" s="17">
        <v>0</v>
      </c>
      <c r="CM1139">
        <v>3.0920000000000001</v>
      </c>
      <c r="CN1139">
        <v>3590</v>
      </c>
      <c r="CO1139">
        <v>1</v>
      </c>
      <c r="CP1139">
        <v>0</v>
      </c>
      <c r="CQ1139">
        <v>12</v>
      </c>
      <c r="CR1139" s="33" t="s">
        <v>85</v>
      </c>
    </row>
    <row r="1140" spans="1:96" x14ac:dyDescent="0.25">
      <c r="A1140">
        <v>1139</v>
      </c>
      <c r="B1140">
        <v>77</v>
      </c>
      <c r="C1140" s="24" t="s">
        <v>3984</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225</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s="17">
        <v>0</v>
      </c>
      <c r="BT1140">
        <v>0</v>
      </c>
      <c r="BU1140">
        <v>0</v>
      </c>
      <c r="BV1140">
        <v>1</v>
      </c>
      <c r="BW1140" s="17">
        <v>0</v>
      </c>
      <c r="BX1140">
        <v>0</v>
      </c>
      <c r="BY1140">
        <v>0</v>
      </c>
      <c r="BZ1140" s="17">
        <v>0</v>
      </c>
      <c r="CA1140">
        <v>1</v>
      </c>
      <c r="CB1140">
        <v>1</v>
      </c>
      <c r="CC1140">
        <v>0</v>
      </c>
      <c r="CD1140">
        <v>0</v>
      </c>
      <c r="CE1140">
        <v>1</v>
      </c>
      <c r="CF1140">
        <v>0</v>
      </c>
      <c r="CG1140">
        <v>0</v>
      </c>
      <c r="CH1140">
        <v>1</v>
      </c>
      <c r="CI1140">
        <v>0</v>
      </c>
      <c r="CJ1140">
        <v>0</v>
      </c>
      <c r="CK1140">
        <v>1</v>
      </c>
      <c r="CL1140" s="17">
        <v>1</v>
      </c>
      <c r="CM1140">
        <v>3.0920000000000001</v>
      </c>
      <c r="CN1140">
        <v>3590</v>
      </c>
      <c r="CO1140">
        <v>1</v>
      </c>
      <c r="CP1140">
        <v>0</v>
      </c>
      <c r="CQ1140">
        <v>12</v>
      </c>
      <c r="CR1140" s="33" t="s">
        <v>85</v>
      </c>
    </row>
    <row r="1141" spans="1:96" x14ac:dyDescent="0.25">
      <c r="A1141">
        <v>1140</v>
      </c>
      <c r="B1141">
        <v>77</v>
      </c>
      <c r="C1141" s="24" t="s">
        <v>3984</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225</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1</v>
      </c>
      <c r="BQ1141">
        <v>0</v>
      </c>
      <c r="BR1141">
        <v>0</v>
      </c>
      <c r="BS1141" s="17">
        <v>0</v>
      </c>
      <c r="BT1141">
        <v>0</v>
      </c>
      <c r="BU1141">
        <v>0</v>
      </c>
      <c r="BV1141">
        <v>1</v>
      </c>
      <c r="BW1141" s="17">
        <v>0</v>
      </c>
      <c r="BX1141">
        <v>0</v>
      </c>
      <c r="BY1141">
        <v>0</v>
      </c>
      <c r="BZ1141" s="17">
        <v>0</v>
      </c>
      <c r="CA1141">
        <v>1</v>
      </c>
      <c r="CB1141">
        <v>1</v>
      </c>
      <c r="CC1141">
        <v>0</v>
      </c>
      <c r="CD1141">
        <v>0</v>
      </c>
      <c r="CE1141">
        <v>1</v>
      </c>
      <c r="CF1141">
        <v>0</v>
      </c>
      <c r="CG1141">
        <v>0</v>
      </c>
      <c r="CH1141">
        <v>1</v>
      </c>
      <c r="CI1141">
        <v>0</v>
      </c>
      <c r="CJ1141">
        <v>0</v>
      </c>
      <c r="CK1141">
        <v>1</v>
      </c>
      <c r="CL1141" s="17">
        <v>1</v>
      </c>
      <c r="CM1141">
        <v>3.0920000000000001</v>
      </c>
      <c r="CN1141">
        <v>3590</v>
      </c>
      <c r="CO1141">
        <v>1</v>
      </c>
      <c r="CP1141">
        <v>0</v>
      </c>
      <c r="CQ1141">
        <v>12</v>
      </c>
      <c r="CR1141" s="33" t="s">
        <v>85</v>
      </c>
    </row>
    <row r="1142" spans="1:96" x14ac:dyDescent="0.25">
      <c r="A1142">
        <v>1141</v>
      </c>
      <c r="B1142">
        <v>77</v>
      </c>
      <c r="C1142" s="24" t="s">
        <v>3984</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225</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s="17">
        <v>0</v>
      </c>
      <c r="BT1142">
        <v>0</v>
      </c>
      <c r="BU1142">
        <v>0</v>
      </c>
      <c r="BV1142">
        <v>1</v>
      </c>
      <c r="BW1142" s="17">
        <v>0</v>
      </c>
      <c r="BX1142">
        <v>0</v>
      </c>
      <c r="BY1142">
        <v>0</v>
      </c>
      <c r="BZ1142" s="17">
        <v>0</v>
      </c>
      <c r="CA1142">
        <v>0</v>
      </c>
      <c r="CB1142">
        <v>0</v>
      </c>
      <c r="CC1142">
        <v>0</v>
      </c>
      <c r="CD1142">
        <v>0</v>
      </c>
      <c r="CE1142">
        <v>0</v>
      </c>
      <c r="CF1142">
        <v>0</v>
      </c>
      <c r="CG1142">
        <v>0</v>
      </c>
      <c r="CH1142">
        <v>1</v>
      </c>
      <c r="CI1142">
        <v>0</v>
      </c>
      <c r="CJ1142">
        <v>0</v>
      </c>
      <c r="CK1142">
        <v>0</v>
      </c>
      <c r="CL1142" s="17">
        <v>0</v>
      </c>
      <c r="CM1142">
        <v>3.0920000000000001</v>
      </c>
      <c r="CN1142">
        <v>3590</v>
      </c>
      <c r="CO1142">
        <v>1</v>
      </c>
      <c r="CP1142">
        <v>0</v>
      </c>
      <c r="CQ1142">
        <v>12</v>
      </c>
      <c r="CR1142" s="33" t="s">
        <v>85</v>
      </c>
    </row>
    <row r="1143" spans="1:96" x14ac:dyDescent="0.25">
      <c r="A1143">
        <v>1142</v>
      </c>
      <c r="B1143">
        <v>77</v>
      </c>
      <c r="C1143" s="24" t="s">
        <v>3984</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225</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1</v>
      </c>
      <c r="BQ1143">
        <v>0</v>
      </c>
      <c r="BR1143">
        <v>0</v>
      </c>
      <c r="BS1143" s="17">
        <v>0</v>
      </c>
      <c r="BT1143">
        <v>0</v>
      </c>
      <c r="BU1143">
        <v>0</v>
      </c>
      <c r="BV1143">
        <v>1</v>
      </c>
      <c r="BW1143" s="17">
        <v>0</v>
      </c>
      <c r="BX1143">
        <v>0</v>
      </c>
      <c r="BY1143">
        <v>0</v>
      </c>
      <c r="BZ1143" s="17">
        <v>0</v>
      </c>
      <c r="CA1143">
        <v>0</v>
      </c>
      <c r="CB1143">
        <v>0</v>
      </c>
      <c r="CC1143">
        <v>0</v>
      </c>
      <c r="CD1143">
        <v>0</v>
      </c>
      <c r="CE1143">
        <v>0</v>
      </c>
      <c r="CF1143">
        <v>0</v>
      </c>
      <c r="CG1143">
        <v>0</v>
      </c>
      <c r="CH1143">
        <v>1</v>
      </c>
      <c r="CI1143">
        <v>0</v>
      </c>
      <c r="CJ1143">
        <v>0</v>
      </c>
      <c r="CK1143">
        <v>0</v>
      </c>
      <c r="CL1143" s="17">
        <v>0</v>
      </c>
      <c r="CM1143">
        <v>3.0920000000000001</v>
      </c>
      <c r="CN1143">
        <v>3590</v>
      </c>
      <c r="CO1143">
        <v>1</v>
      </c>
      <c r="CP1143">
        <v>0</v>
      </c>
      <c r="CQ1143">
        <v>12</v>
      </c>
      <c r="CR1143" s="33" t="s">
        <v>85</v>
      </c>
    </row>
    <row r="1144" spans="1:96" x14ac:dyDescent="0.25">
      <c r="A1144">
        <v>1143</v>
      </c>
      <c r="B1144">
        <v>77</v>
      </c>
      <c r="C1144" s="24" t="s">
        <v>3984</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225</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s="17">
        <v>0</v>
      </c>
      <c r="BT1144">
        <v>0</v>
      </c>
      <c r="BU1144">
        <v>0</v>
      </c>
      <c r="BV1144">
        <v>1</v>
      </c>
      <c r="BW1144" s="17">
        <v>0</v>
      </c>
      <c r="BX1144">
        <v>0</v>
      </c>
      <c r="BY1144">
        <v>0</v>
      </c>
      <c r="BZ1144" s="17">
        <v>0</v>
      </c>
      <c r="CA1144">
        <v>1</v>
      </c>
      <c r="CB1144">
        <v>1</v>
      </c>
      <c r="CC1144">
        <v>0</v>
      </c>
      <c r="CD1144">
        <v>0</v>
      </c>
      <c r="CE1144">
        <v>0</v>
      </c>
      <c r="CF1144">
        <v>0</v>
      </c>
      <c r="CG1144">
        <v>0</v>
      </c>
      <c r="CH1144">
        <v>1</v>
      </c>
      <c r="CI1144">
        <v>0</v>
      </c>
      <c r="CJ1144">
        <v>0</v>
      </c>
      <c r="CK1144">
        <v>0</v>
      </c>
      <c r="CL1144" s="17">
        <v>0</v>
      </c>
      <c r="CM1144">
        <v>3.0920000000000001</v>
      </c>
      <c r="CN1144">
        <v>3590</v>
      </c>
      <c r="CO1144">
        <v>1</v>
      </c>
      <c r="CP1144">
        <v>0</v>
      </c>
      <c r="CQ1144">
        <v>12</v>
      </c>
      <c r="CR1144" s="33" t="s">
        <v>85</v>
      </c>
    </row>
    <row r="1145" spans="1:96" x14ac:dyDescent="0.25">
      <c r="A1145">
        <v>1144</v>
      </c>
      <c r="B1145">
        <v>77</v>
      </c>
      <c r="C1145" s="24" t="s">
        <v>3984</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225</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1</v>
      </c>
      <c r="BQ1145">
        <v>0</v>
      </c>
      <c r="BR1145">
        <v>0</v>
      </c>
      <c r="BS1145" s="17">
        <v>0</v>
      </c>
      <c r="BT1145">
        <v>0</v>
      </c>
      <c r="BU1145">
        <v>0</v>
      </c>
      <c r="BV1145">
        <v>1</v>
      </c>
      <c r="BW1145" s="17">
        <v>0</v>
      </c>
      <c r="BX1145">
        <v>0</v>
      </c>
      <c r="BY1145">
        <v>0</v>
      </c>
      <c r="BZ1145" s="17">
        <v>0</v>
      </c>
      <c r="CA1145">
        <v>1</v>
      </c>
      <c r="CB1145">
        <v>1</v>
      </c>
      <c r="CC1145">
        <v>0</v>
      </c>
      <c r="CD1145">
        <v>0</v>
      </c>
      <c r="CE1145">
        <v>0</v>
      </c>
      <c r="CF1145">
        <v>0</v>
      </c>
      <c r="CG1145">
        <v>0</v>
      </c>
      <c r="CH1145">
        <v>1</v>
      </c>
      <c r="CI1145">
        <v>0</v>
      </c>
      <c r="CJ1145">
        <v>0</v>
      </c>
      <c r="CK1145">
        <v>0</v>
      </c>
      <c r="CL1145" s="17">
        <v>0</v>
      </c>
      <c r="CM1145">
        <v>3.0920000000000001</v>
      </c>
      <c r="CN1145">
        <v>3590</v>
      </c>
      <c r="CO1145">
        <v>1</v>
      </c>
      <c r="CP1145">
        <v>0</v>
      </c>
      <c r="CQ1145">
        <v>12</v>
      </c>
      <c r="CR1145" s="33" t="s">
        <v>85</v>
      </c>
    </row>
    <row r="1146" spans="1:96" x14ac:dyDescent="0.25">
      <c r="A1146">
        <v>1145</v>
      </c>
      <c r="B1146">
        <v>77</v>
      </c>
      <c r="C1146" s="24" t="s">
        <v>3984</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225</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s="17">
        <v>0</v>
      </c>
      <c r="BT1146">
        <v>0</v>
      </c>
      <c r="BU1146">
        <v>0</v>
      </c>
      <c r="BV1146">
        <v>1</v>
      </c>
      <c r="BW1146" s="17">
        <v>0</v>
      </c>
      <c r="BX1146">
        <v>0</v>
      </c>
      <c r="BY1146">
        <v>0</v>
      </c>
      <c r="BZ1146" s="17">
        <v>0</v>
      </c>
      <c r="CA1146">
        <v>0</v>
      </c>
      <c r="CB1146">
        <v>0</v>
      </c>
      <c r="CC1146">
        <v>0</v>
      </c>
      <c r="CD1146">
        <v>0</v>
      </c>
      <c r="CE1146">
        <v>0</v>
      </c>
      <c r="CF1146">
        <v>0</v>
      </c>
      <c r="CG1146">
        <v>0</v>
      </c>
      <c r="CH1146">
        <v>1</v>
      </c>
      <c r="CI1146">
        <v>0</v>
      </c>
      <c r="CJ1146">
        <v>0</v>
      </c>
      <c r="CK1146">
        <v>0</v>
      </c>
      <c r="CL1146" s="17">
        <v>0</v>
      </c>
      <c r="CM1146">
        <v>3.0920000000000001</v>
      </c>
      <c r="CN1146">
        <v>3590</v>
      </c>
      <c r="CO1146">
        <v>1</v>
      </c>
      <c r="CP1146">
        <v>0</v>
      </c>
      <c r="CQ1146">
        <v>12</v>
      </c>
      <c r="CR1146" s="33" t="s">
        <v>85</v>
      </c>
    </row>
    <row r="1147" spans="1:96" x14ac:dyDescent="0.25">
      <c r="A1147">
        <v>1146</v>
      </c>
      <c r="B1147">
        <v>77</v>
      </c>
      <c r="C1147" s="24" t="s">
        <v>3984</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225</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1</v>
      </c>
      <c r="BQ1147">
        <v>0</v>
      </c>
      <c r="BR1147">
        <v>0</v>
      </c>
      <c r="BS1147" s="17">
        <v>0</v>
      </c>
      <c r="BT1147">
        <v>0</v>
      </c>
      <c r="BU1147">
        <v>0</v>
      </c>
      <c r="BV1147">
        <v>1</v>
      </c>
      <c r="BW1147" s="17">
        <v>0</v>
      </c>
      <c r="BX1147">
        <v>0</v>
      </c>
      <c r="BY1147">
        <v>0</v>
      </c>
      <c r="BZ1147" s="17">
        <v>0</v>
      </c>
      <c r="CA1147">
        <v>0</v>
      </c>
      <c r="CB1147">
        <v>0</v>
      </c>
      <c r="CC1147">
        <v>0</v>
      </c>
      <c r="CD1147">
        <v>0</v>
      </c>
      <c r="CE1147">
        <v>0</v>
      </c>
      <c r="CF1147">
        <v>0</v>
      </c>
      <c r="CG1147">
        <v>0</v>
      </c>
      <c r="CH1147">
        <v>1</v>
      </c>
      <c r="CI1147">
        <v>0</v>
      </c>
      <c r="CJ1147">
        <v>0</v>
      </c>
      <c r="CK1147">
        <v>0</v>
      </c>
      <c r="CL1147" s="17">
        <v>0</v>
      </c>
      <c r="CM1147">
        <v>3.0920000000000001</v>
      </c>
      <c r="CN1147">
        <v>3590</v>
      </c>
      <c r="CO1147">
        <v>1</v>
      </c>
      <c r="CP1147">
        <v>0</v>
      </c>
      <c r="CQ1147">
        <v>12</v>
      </c>
      <c r="CR1147" s="33" t="s">
        <v>85</v>
      </c>
    </row>
    <row r="1148" spans="1:96" x14ac:dyDescent="0.25">
      <c r="A1148">
        <v>1147</v>
      </c>
      <c r="B1148">
        <v>77</v>
      </c>
      <c r="C1148" s="24" t="s">
        <v>3984</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225</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s="17">
        <v>0</v>
      </c>
      <c r="BT1148">
        <v>0</v>
      </c>
      <c r="BU1148">
        <v>0</v>
      </c>
      <c r="BV1148">
        <v>1</v>
      </c>
      <c r="BW1148" s="17">
        <v>0</v>
      </c>
      <c r="BX1148">
        <v>0</v>
      </c>
      <c r="BY1148">
        <v>0</v>
      </c>
      <c r="BZ1148" s="17">
        <v>0</v>
      </c>
      <c r="CA1148">
        <v>1</v>
      </c>
      <c r="CB1148">
        <v>1</v>
      </c>
      <c r="CC1148">
        <v>0</v>
      </c>
      <c r="CD1148">
        <v>0</v>
      </c>
      <c r="CE1148">
        <v>1</v>
      </c>
      <c r="CF1148">
        <v>0</v>
      </c>
      <c r="CG1148">
        <v>0</v>
      </c>
      <c r="CH1148">
        <v>1</v>
      </c>
      <c r="CI1148">
        <v>0</v>
      </c>
      <c r="CJ1148">
        <v>0</v>
      </c>
      <c r="CK1148">
        <v>1</v>
      </c>
      <c r="CL1148" s="17">
        <v>1</v>
      </c>
      <c r="CM1148">
        <v>3.0920000000000001</v>
      </c>
      <c r="CN1148">
        <v>3590</v>
      </c>
      <c r="CO1148">
        <v>1</v>
      </c>
      <c r="CP1148">
        <v>0</v>
      </c>
      <c r="CQ1148">
        <v>12</v>
      </c>
      <c r="CR1148" s="33" t="s">
        <v>85</v>
      </c>
    </row>
    <row r="1149" spans="1:96" x14ac:dyDescent="0.25">
      <c r="A1149">
        <v>1148</v>
      </c>
      <c r="B1149">
        <v>77</v>
      </c>
      <c r="C1149" s="24" t="s">
        <v>3984</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225</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1</v>
      </c>
      <c r="BQ1149">
        <v>0</v>
      </c>
      <c r="BR1149">
        <v>0</v>
      </c>
      <c r="BS1149" s="17">
        <v>0</v>
      </c>
      <c r="BT1149">
        <v>0</v>
      </c>
      <c r="BU1149">
        <v>0</v>
      </c>
      <c r="BV1149">
        <v>1</v>
      </c>
      <c r="BW1149" s="17">
        <v>0</v>
      </c>
      <c r="BX1149">
        <v>0</v>
      </c>
      <c r="BY1149">
        <v>0</v>
      </c>
      <c r="BZ1149" s="17">
        <v>0</v>
      </c>
      <c r="CA1149">
        <v>1</v>
      </c>
      <c r="CB1149">
        <v>1</v>
      </c>
      <c r="CC1149">
        <v>0</v>
      </c>
      <c r="CD1149">
        <v>0</v>
      </c>
      <c r="CE1149">
        <v>1</v>
      </c>
      <c r="CF1149">
        <v>0</v>
      </c>
      <c r="CG1149">
        <v>0</v>
      </c>
      <c r="CH1149">
        <v>1</v>
      </c>
      <c r="CI1149">
        <v>0</v>
      </c>
      <c r="CJ1149">
        <v>0</v>
      </c>
      <c r="CK1149">
        <v>1</v>
      </c>
      <c r="CL1149" s="17">
        <v>1</v>
      </c>
      <c r="CM1149">
        <v>3.0920000000000001</v>
      </c>
      <c r="CN1149">
        <v>3590</v>
      </c>
      <c r="CO1149">
        <v>1</v>
      </c>
      <c r="CP1149">
        <v>0</v>
      </c>
      <c r="CQ1149">
        <v>12</v>
      </c>
      <c r="CR1149" s="33" t="s">
        <v>85</v>
      </c>
    </row>
    <row r="1150" spans="1:96" x14ac:dyDescent="0.25">
      <c r="A1150">
        <v>1149</v>
      </c>
      <c r="B1150">
        <v>77</v>
      </c>
      <c r="C1150" s="24" t="s">
        <v>3984</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225</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s="17">
        <v>0</v>
      </c>
      <c r="BT1150">
        <v>0</v>
      </c>
      <c r="BU1150">
        <v>0</v>
      </c>
      <c r="BV1150">
        <v>1</v>
      </c>
      <c r="BW1150" s="17">
        <v>0</v>
      </c>
      <c r="BX1150">
        <v>0</v>
      </c>
      <c r="BY1150">
        <v>0</v>
      </c>
      <c r="BZ1150" s="17">
        <v>0</v>
      </c>
      <c r="CA1150">
        <v>0</v>
      </c>
      <c r="CB1150">
        <v>0</v>
      </c>
      <c r="CC1150">
        <v>0</v>
      </c>
      <c r="CD1150">
        <v>0</v>
      </c>
      <c r="CE1150">
        <v>0</v>
      </c>
      <c r="CF1150">
        <v>0</v>
      </c>
      <c r="CG1150">
        <v>0</v>
      </c>
      <c r="CH1150">
        <v>1</v>
      </c>
      <c r="CI1150">
        <v>0</v>
      </c>
      <c r="CJ1150">
        <v>0</v>
      </c>
      <c r="CK1150">
        <v>0</v>
      </c>
      <c r="CL1150" s="17">
        <v>0</v>
      </c>
      <c r="CM1150">
        <v>3.0920000000000001</v>
      </c>
      <c r="CN1150">
        <v>3590</v>
      </c>
      <c r="CO1150">
        <v>1</v>
      </c>
      <c r="CP1150">
        <v>0</v>
      </c>
      <c r="CQ1150">
        <v>12</v>
      </c>
      <c r="CR1150" s="33" t="s">
        <v>85</v>
      </c>
    </row>
    <row r="1151" spans="1:96" x14ac:dyDescent="0.25">
      <c r="A1151">
        <v>1150</v>
      </c>
      <c r="B1151">
        <v>77</v>
      </c>
      <c r="C1151" s="24" t="s">
        <v>3984</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225</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1</v>
      </c>
      <c r="BQ1151">
        <v>0</v>
      </c>
      <c r="BR1151">
        <v>0</v>
      </c>
      <c r="BS1151" s="17">
        <v>0</v>
      </c>
      <c r="BT1151">
        <v>0</v>
      </c>
      <c r="BU1151">
        <v>0</v>
      </c>
      <c r="BV1151">
        <v>1</v>
      </c>
      <c r="BW1151" s="17">
        <v>0</v>
      </c>
      <c r="BX1151">
        <v>0</v>
      </c>
      <c r="BY1151">
        <v>0</v>
      </c>
      <c r="BZ1151" s="17">
        <v>0</v>
      </c>
      <c r="CA1151">
        <v>0</v>
      </c>
      <c r="CB1151">
        <v>0</v>
      </c>
      <c r="CC1151">
        <v>0</v>
      </c>
      <c r="CD1151">
        <v>0</v>
      </c>
      <c r="CE1151">
        <v>0</v>
      </c>
      <c r="CF1151">
        <v>0</v>
      </c>
      <c r="CG1151">
        <v>0</v>
      </c>
      <c r="CH1151">
        <v>1</v>
      </c>
      <c r="CI1151">
        <v>0</v>
      </c>
      <c r="CJ1151">
        <v>0</v>
      </c>
      <c r="CK1151">
        <v>0</v>
      </c>
      <c r="CL1151" s="17">
        <v>0</v>
      </c>
      <c r="CM1151">
        <v>3.0920000000000001</v>
      </c>
      <c r="CN1151">
        <v>3590</v>
      </c>
      <c r="CO1151">
        <v>1</v>
      </c>
      <c r="CP1151">
        <v>0</v>
      </c>
      <c r="CQ1151">
        <v>12</v>
      </c>
      <c r="CR1151" s="33" t="s">
        <v>85</v>
      </c>
    </row>
    <row r="1152" spans="1:96" x14ac:dyDescent="0.25">
      <c r="A1152">
        <v>1151</v>
      </c>
      <c r="B1152">
        <v>77</v>
      </c>
      <c r="C1152" s="24" t="s">
        <v>3984</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225</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s="17">
        <v>0</v>
      </c>
      <c r="BT1152">
        <v>0</v>
      </c>
      <c r="BU1152">
        <v>0</v>
      </c>
      <c r="BV1152">
        <v>1</v>
      </c>
      <c r="BW1152" s="17">
        <v>0</v>
      </c>
      <c r="BX1152">
        <v>0</v>
      </c>
      <c r="BY1152">
        <v>0</v>
      </c>
      <c r="BZ1152" s="17">
        <v>0</v>
      </c>
      <c r="CA1152">
        <v>1</v>
      </c>
      <c r="CB1152">
        <v>1</v>
      </c>
      <c r="CC1152">
        <v>0</v>
      </c>
      <c r="CD1152">
        <v>0</v>
      </c>
      <c r="CE1152">
        <v>0</v>
      </c>
      <c r="CF1152">
        <v>0</v>
      </c>
      <c r="CG1152">
        <v>0</v>
      </c>
      <c r="CH1152">
        <v>1</v>
      </c>
      <c r="CI1152">
        <v>0</v>
      </c>
      <c r="CJ1152">
        <v>0</v>
      </c>
      <c r="CK1152">
        <v>0</v>
      </c>
      <c r="CL1152" s="17">
        <v>0</v>
      </c>
      <c r="CM1152">
        <v>3.0920000000000001</v>
      </c>
      <c r="CN1152">
        <v>3590</v>
      </c>
      <c r="CO1152">
        <v>1</v>
      </c>
      <c r="CP1152">
        <v>0</v>
      </c>
      <c r="CQ1152">
        <v>12</v>
      </c>
      <c r="CR1152" s="33" t="s">
        <v>85</v>
      </c>
    </row>
    <row r="1153" spans="1:96" x14ac:dyDescent="0.25">
      <c r="A1153">
        <v>1152</v>
      </c>
      <c r="B1153">
        <v>77</v>
      </c>
      <c r="C1153" s="24" t="s">
        <v>3984</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225</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1</v>
      </c>
      <c r="BQ1153">
        <v>0</v>
      </c>
      <c r="BR1153">
        <v>0</v>
      </c>
      <c r="BS1153" s="17">
        <v>0</v>
      </c>
      <c r="BT1153">
        <v>0</v>
      </c>
      <c r="BU1153">
        <v>0</v>
      </c>
      <c r="BV1153">
        <v>1</v>
      </c>
      <c r="BW1153" s="17">
        <v>0</v>
      </c>
      <c r="BX1153">
        <v>0</v>
      </c>
      <c r="BY1153">
        <v>0</v>
      </c>
      <c r="BZ1153" s="17">
        <v>0</v>
      </c>
      <c r="CA1153">
        <v>1</v>
      </c>
      <c r="CB1153">
        <v>1</v>
      </c>
      <c r="CC1153">
        <v>0</v>
      </c>
      <c r="CD1153">
        <v>0</v>
      </c>
      <c r="CE1153">
        <v>0</v>
      </c>
      <c r="CF1153">
        <v>0</v>
      </c>
      <c r="CG1153">
        <v>0</v>
      </c>
      <c r="CH1153">
        <v>1</v>
      </c>
      <c r="CI1153">
        <v>0</v>
      </c>
      <c r="CJ1153">
        <v>0</v>
      </c>
      <c r="CK1153">
        <v>0</v>
      </c>
      <c r="CL1153" s="17">
        <v>0</v>
      </c>
      <c r="CM1153">
        <v>3.0920000000000001</v>
      </c>
      <c r="CN1153">
        <v>3590</v>
      </c>
      <c r="CO1153">
        <v>1</v>
      </c>
      <c r="CP1153">
        <v>0</v>
      </c>
      <c r="CQ1153">
        <v>12</v>
      </c>
      <c r="CR1153" s="33" t="s">
        <v>85</v>
      </c>
    </row>
    <row r="1154" spans="1:96" x14ac:dyDescent="0.25">
      <c r="A1154">
        <v>1153</v>
      </c>
      <c r="B1154">
        <v>77</v>
      </c>
      <c r="C1154" s="24" t="s">
        <v>3984</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225</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s="17">
        <v>0</v>
      </c>
      <c r="BT1154">
        <v>0</v>
      </c>
      <c r="BU1154">
        <v>0</v>
      </c>
      <c r="BV1154">
        <v>1</v>
      </c>
      <c r="BW1154" s="17">
        <v>0</v>
      </c>
      <c r="BX1154">
        <v>0</v>
      </c>
      <c r="BY1154">
        <v>0</v>
      </c>
      <c r="BZ1154" s="17">
        <v>0</v>
      </c>
      <c r="CA1154">
        <v>0</v>
      </c>
      <c r="CB1154">
        <v>0</v>
      </c>
      <c r="CC1154">
        <v>0</v>
      </c>
      <c r="CD1154">
        <v>0</v>
      </c>
      <c r="CE1154">
        <v>0</v>
      </c>
      <c r="CF1154">
        <v>0</v>
      </c>
      <c r="CG1154">
        <v>0</v>
      </c>
      <c r="CH1154">
        <v>1</v>
      </c>
      <c r="CI1154">
        <v>0</v>
      </c>
      <c r="CJ1154">
        <v>0</v>
      </c>
      <c r="CK1154">
        <v>0</v>
      </c>
      <c r="CL1154" s="17">
        <v>0</v>
      </c>
      <c r="CM1154">
        <v>3.0920000000000001</v>
      </c>
      <c r="CN1154">
        <v>3590</v>
      </c>
      <c r="CO1154">
        <v>1</v>
      </c>
      <c r="CP1154">
        <v>0</v>
      </c>
      <c r="CQ1154">
        <v>12</v>
      </c>
      <c r="CR1154" s="33" t="s">
        <v>85</v>
      </c>
    </row>
    <row r="1155" spans="1:96" x14ac:dyDescent="0.25">
      <c r="A1155">
        <v>1154</v>
      </c>
      <c r="B1155">
        <v>77</v>
      </c>
      <c r="C1155" s="24" t="s">
        <v>3984</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225</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1</v>
      </c>
      <c r="BQ1155">
        <v>0</v>
      </c>
      <c r="BR1155">
        <v>0</v>
      </c>
      <c r="BS1155" s="17">
        <v>0</v>
      </c>
      <c r="BT1155">
        <v>0</v>
      </c>
      <c r="BU1155">
        <v>0</v>
      </c>
      <c r="BV1155">
        <v>1</v>
      </c>
      <c r="BW1155" s="17">
        <v>0</v>
      </c>
      <c r="BX1155">
        <v>0</v>
      </c>
      <c r="BY1155">
        <v>0</v>
      </c>
      <c r="BZ1155" s="17">
        <v>0</v>
      </c>
      <c r="CA1155">
        <v>0</v>
      </c>
      <c r="CB1155">
        <v>0</v>
      </c>
      <c r="CC1155">
        <v>0</v>
      </c>
      <c r="CD1155">
        <v>0</v>
      </c>
      <c r="CE1155">
        <v>0</v>
      </c>
      <c r="CF1155">
        <v>0</v>
      </c>
      <c r="CG1155">
        <v>0</v>
      </c>
      <c r="CH1155">
        <v>1</v>
      </c>
      <c r="CI1155">
        <v>0</v>
      </c>
      <c r="CJ1155">
        <v>0</v>
      </c>
      <c r="CK1155">
        <v>0</v>
      </c>
      <c r="CL1155" s="17">
        <v>0</v>
      </c>
      <c r="CM1155">
        <v>3.0920000000000001</v>
      </c>
      <c r="CN1155">
        <v>3590</v>
      </c>
      <c r="CO1155">
        <v>1</v>
      </c>
      <c r="CP1155">
        <v>0</v>
      </c>
      <c r="CQ1155">
        <v>12</v>
      </c>
      <c r="CR1155" s="33" t="s">
        <v>85</v>
      </c>
    </row>
    <row r="1156" spans="1:96" x14ac:dyDescent="0.25">
      <c r="A1156">
        <v>1155</v>
      </c>
      <c r="B1156">
        <v>77</v>
      </c>
      <c r="C1156" s="24" t="s">
        <v>3984</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225</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s="17">
        <v>0</v>
      </c>
      <c r="BT1156">
        <v>0</v>
      </c>
      <c r="BU1156">
        <v>0</v>
      </c>
      <c r="BV1156">
        <v>1</v>
      </c>
      <c r="BW1156" s="17">
        <v>0</v>
      </c>
      <c r="BX1156">
        <v>0</v>
      </c>
      <c r="BY1156">
        <v>0</v>
      </c>
      <c r="BZ1156" s="17">
        <v>0</v>
      </c>
      <c r="CA1156">
        <v>1</v>
      </c>
      <c r="CB1156">
        <v>1</v>
      </c>
      <c r="CC1156">
        <v>0</v>
      </c>
      <c r="CD1156">
        <v>0</v>
      </c>
      <c r="CE1156">
        <v>0</v>
      </c>
      <c r="CF1156">
        <v>0</v>
      </c>
      <c r="CG1156">
        <v>0</v>
      </c>
      <c r="CH1156">
        <v>1</v>
      </c>
      <c r="CI1156">
        <v>0</v>
      </c>
      <c r="CJ1156">
        <v>0</v>
      </c>
      <c r="CK1156">
        <v>1</v>
      </c>
      <c r="CL1156" s="17">
        <v>1</v>
      </c>
      <c r="CM1156">
        <v>3.0920000000000001</v>
      </c>
      <c r="CN1156">
        <v>3590</v>
      </c>
      <c r="CO1156">
        <v>1</v>
      </c>
      <c r="CP1156">
        <v>0</v>
      </c>
      <c r="CQ1156">
        <v>12</v>
      </c>
      <c r="CR1156" s="33" t="s">
        <v>85</v>
      </c>
    </row>
    <row r="1157" spans="1:96" x14ac:dyDescent="0.25">
      <c r="A1157">
        <v>1156</v>
      </c>
      <c r="B1157">
        <v>77</v>
      </c>
      <c r="C1157" s="24" t="s">
        <v>3984</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225</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1</v>
      </c>
      <c r="BQ1157">
        <v>0</v>
      </c>
      <c r="BR1157">
        <v>0</v>
      </c>
      <c r="BS1157" s="17">
        <v>0</v>
      </c>
      <c r="BT1157">
        <v>0</v>
      </c>
      <c r="BU1157">
        <v>0</v>
      </c>
      <c r="BV1157">
        <v>1</v>
      </c>
      <c r="BW1157" s="17">
        <v>0</v>
      </c>
      <c r="BX1157">
        <v>0</v>
      </c>
      <c r="BY1157">
        <v>0</v>
      </c>
      <c r="BZ1157" s="17">
        <v>0</v>
      </c>
      <c r="CA1157">
        <v>1</v>
      </c>
      <c r="CB1157">
        <v>1</v>
      </c>
      <c r="CC1157">
        <v>0</v>
      </c>
      <c r="CD1157">
        <v>0</v>
      </c>
      <c r="CE1157">
        <v>0</v>
      </c>
      <c r="CF1157">
        <v>0</v>
      </c>
      <c r="CG1157">
        <v>0</v>
      </c>
      <c r="CH1157">
        <v>1</v>
      </c>
      <c r="CI1157">
        <v>0</v>
      </c>
      <c r="CJ1157">
        <v>0</v>
      </c>
      <c r="CK1157">
        <v>1</v>
      </c>
      <c r="CL1157" s="17">
        <v>1</v>
      </c>
      <c r="CM1157">
        <v>3.0920000000000001</v>
      </c>
      <c r="CN1157">
        <v>3590</v>
      </c>
      <c r="CO1157">
        <v>1</v>
      </c>
      <c r="CP1157">
        <v>0</v>
      </c>
      <c r="CQ1157">
        <v>12</v>
      </c>
      <c r="CR1157" s="33" t="s">
        <v>85</v>
      </c>
    </row>
    <row r="1158" spans="1:96" x14ac:dyDescent="0.25">
      <c r="A1158">
        <v>1157</v>
      </c>
      <c r="B1158">
        <v>78</v>
      </c>
      <c r="C1158" s="24" t="s">
        <v>3989</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225</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s="17">
        <v>0</v>
      </c>
      <c r="BT1158">
        <v>1</v>
      </c>
      <c r="BU1158">
        <v>0</v>
      </c>
      <c r="BV1158">
        <v>0</v>
      </c>
      <c r="BW1158" s="17">
        <v>0</v>
      </c>
      <c r="BX1158">
        <v>0</v>
      </c>
      <c r="BY1158">
        <v>0</v>
      </c>
      <c r="BZ1158" s="17">
        <v>0</v>
      </c>
      <c r="CA1158">
        <v>0</v>
      </c>
      <c r="CB1158">
        <v>0</v>
      </c>
      <c r="CC1158">
        <v>1</v>
      </c>
      <c r="CD1158">
        <v>1</v>
      </c>
      <c r="CE1158">
        <v>0</v>
      </c>
      <c r="CF1158">
        <v>0</v>
      </c>
      <c r="CG1158">
        <v>0</v>
      </c>
      <c r="CH1158">
        <v>0</v>
      </c>
      <c r="CI1158">
        <v>0</v>
      </c>
      <c r="CJ1158">
        <v>0</v>
      </c>
      <c r="CK1158">
        <v>0</v>
      </c>
      <c r="CL1158" s="17">
        <v>0</v>
      </c>
      <c r="CM1158">
        <v>3.879</v>
      </c>
      <c r="CN1158">
        <v>321</v>
      </c>
      <c r="CO1158">
        <v>1</v>
      </c>
      <c r="CP1158">
        <v>0</v>
      </c>
      <c r="CQ1158">
        <v>23</v>
      </c>
      <c r="CR1158" s="33" t="s">
        <v>85</v>
      </c>
    </row>
    <row r="1159" spans="1:96" x14ac:dyDescent="0.25">
      <c r="A1159">
        <v>1158</v>
      </c>
      <c r="B1159">
        <v>78</v>
      </c>
      <c r="C1159" s="24" t="s">
        <v>3989</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225</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s="17">
        <v>0</v>
      </c>
      <c r="BT1159">
        <v>1</v>
      </c>
      <c r="BU1159">
        <v>0</v>
      </c>
      <c r="BV1159">
        <v>0</v>
      </c>
      <c r="BW1159" s="17">
        <v>0</v>
      </c>
      <c r="BX1159">
        <v>0</v>
      </c>
      <c r="BY1159">
        <v>0</v>
      </c>
      <c r="BZ1159" s="17">
        <v>0</v>
      </c>
      <c r="CA1159">
        <v>0</v>
      </c>
      <c r="CB1159">
        <v>0</v>
      </c>
      <c r="CC1159">
        <v>1</v>
      </c>
      <c r="CD1159">
        <v>1</v>
      </c>
      <c r="CE1159">
        <v>0</v>
      </c>
      <c r="CF1159">
        <v>0</v>
      </c>
      <c r="CG1159">
        <v>0</v>
      </c>
      <c r="CH1159">
        <v>0</v>
      </c>
      <c r="CI1159">
        <v>0</v>
      </c>
      <c r="CJ1159">
        <v>0</v>
      </c>
      <c r="CK1159">
        <v>0</v>
      </c>
      <c r="CL1159" s="17">
        <v>0</v>
      </c>
      <c r="CM1159">
        <v>3.879</v>
      </c>
      <c r="CN1159">
        <v>321</v>
      </c>
      <c r="CO1159">
        <v>1</v>
      </c>
      <c r="CP1159">
        <v>0</v>
      </c>
      <c r="CQ1159">
        <v>23</v>
      </c>
      <c r="CR1159" s="33" t="s">
        <v>85</v>
      </c>
    </row>
    <row r="1160" spans="1:96" x14ac:dyDescent="0.25">
      <c r="A1160">
        <v>1159</v>
      </c>
      <c r="B1160">
        <v>78</v>
      </c>
      <c r="C1160" s="24" t="s">
        <v>3989</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225</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s="17">
        <v>0</v>
      </c>
      <c r="BT1160">
        <v>1</v>
      </c>
      <c r="BU1160">
        <v>0</v>
      </c>
      <c r="BV1160">
        <v>0</v>
      </c>
      <c r="BW1160" s="17">
        <v>0</v>
      </c>
      <c r="BX1160">
        <v>0</v>
      </c>
      <c r="BY1160">
        <v>0</v>
      </c>
      <c r="BZ1160" s="17">
        <v>0</v>
      </c>
      <c r="CA1160">
        <v>0</v>
      </c>
      <c r="CB1160">
        <v>0</v>
      </c>
      <c r="CC1160">
        <v>1</v>
      </c>
      <c r="CD1160">
        <v>1</v>
      </c>
      <c r="CE1160">
        <v>0</v>
      </c>
      <c r="CF1160">
        <v>0</v>
      </c>
      <c r="CG1160">
        <v>0</v>
      </c>
      <c r="CH1160">
        <v>0</v>
      </c>
      <c r="CI1160">
        <v>0</v>
      </c>
      <c r="CJ1160">
        <v>0</v>
      </c>
      <c r="CK1160">
        <v>0</v>
      </c>
      <c r="CL1160" s="17">
        <v>0</v>
      </c>
      <c r="CM1160">
        <v>3.879</v>
      </c>
      <c r="CN1160">
        <v>321</v>
      </c>
      <c r="CO1160">
        <v>1</v>
      </c>
      <c r="CP1160">
        <v>0</v>
      </c>
      <c r="CQ1160">
        <v>23</v>
      </c>
      <c r="CR1160" s="33" t="s">
        <v>85</v>
      </c>
    </row>
    <row r="1161" spans="1:96" x14ac:dyDescent="0.25">
      <c r="A1161">
        <v>1160</v>
      </c>
      <c r="B1161">
        <v>78</v>
      </c>
      <c r="C1161" s="24" t="s">
        <v>3989</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225</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s="17">
        <v>0</v>
      </c>
      <c r="BT1161">
        <v>1</v>
      </c>
      <c r="BU1161">
        <v>0</v>
      </c>
      <c r="BV1161">
        <v>0</v>
      </c>
      <c r="BW1161" s="17">
        <v>0</v>
      </c>
      <c r="BX1161">
        <v>0</v>
      </c>
      <c r="BY1161">
        <v>0</v>
      </c>
      <c r="BZ1161" s="17">
        <v>0</v>
      </c>
      <c r="CA1161">
        <v>0</v>
      </c>
      <c r="CB1161">
        <v>0</v>
      </c>
      <c r="CC1161">
        <v>1</v>
      </c>
      <c r="CD1161">
        <v>1</v>
      </c>
      <c r="CE1161">
        <v>0</v>
      </c>
      <c r="CF1161">
        <v>0</v>
      </c>
      <c r="CG1161">
        <v>0</v>
      </c>
      <c r="CH1161">
        <v>0</v>
      </c>
      <c r="CI1161">
        <v>0</v>
      </c>
      <c r="CJ1161">
        <v>0</v>
      </c>
      <c r="CK1161">
        <v>0</v>
      </c>
      <c r="CL1161" s="17">
        <v>0</v>
      </c>
      <c r="CM1161">
        <v>3.879</v>
      </c>
      <c r="CN1161">
        <v>321</v>
      </c>
      <c r="CO1161">
        <v>1</v>
      </c>
      <c r="CP1161">
        <v>0</v>
      </c>
      <c r="CQ1161">
        <v>23</v>
      </c>
      <c r="CR1161" s="33" t="s">
        <v>85</v>
      </c>
    </row>
    <row r="1162" spans="1:96" x14ac:dyDescent="0.25">
      <c r="A1162">
        <v>1161</v>
      </c>
      <c r="B1162">
        <v>78</v>
      </c>
      <c r="C1162" s="24" t="s">
        <v>3989</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225</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s="17">
        <v>0</v>
      </c>
      <c r="BT1162">
        <v>1</v>
      </c>
      <c r="BU1162">
        <v>0</v>
      </c>
      <c r="BV1162">
        <v>0</v>
      </c>
      <c r="BW1162" s="17">
        <v>0</v>
      </c>
      <c r="BX1162">
        <v>0</v>
      </c>
      <c r="BY1162">
        <v>0</v>
      </c>
      <c r="BZ1162" s="17">
        <v>0</v>
      </c>
      <c r="CA1162">
        <v>0</v>
      </c>
      <c r="CB1162">
        <v>0</v>
      </c>
      <c r="CC1162">
        <v>1</v>
      </c>
      <c r="CD1162">
        <v>1</v>
      </c>
      <c r="CE1162">
        <v>0</v>
      </c>
      <c r="CF1162">
        <v>0</v>
      </c>
      <c r="CG1162">
        <v>0</v>
      </c>
      <c r="CH1162">
        <v>0</v>
      </c>
      <c r="CI1162">
        <v>0</v>
      </c>
      <c r="CJ1162">
        <v>0</v>
      </c>
      <c r="CK1162">
        <v>0</v>
      </c>
      <c r="CL1162" s="17">
        <v>0</v>
      </c>
      <c r="CM1162">
        <v>3.879</v>
      </c>
      <c r="CN1162">
        <v>321</v>
      </c>
      <c r="CO1162">
        <v>1</v>
      </c>
      <c r="CP1162">
        <v>0</v>
      </c>
      <c r="CQ1162">
        <v>23</v>
      </c>
      <c r="CR1162" s="33" t="s">
        <v>85</v>
      </c>
    </row>
    <row r="1163" spans="1:96" x14ac:dyDescent="0.25">
      <c r="A1163">
        <v>1162</v>
      </c>
      <c r="B1163">
        <v>78</v>
      </c>
      <c r="C1163" s="24" t="s">
        <v>3989</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225</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s="17">
        <v>0</v>
      </c>
      <c r="BT1163">
        <v>1</v>
      </c>
      <c r="BU1163">
        <v>0</v>
      </c>
      <c r="BV1163">
        <v>0</v>
      </c>
      <c r="BW1163" s="17">
        <v>0</v>
      </c>
      <c r="BX1163">
        <v>0</v>
      </c>
      <c r="BY1163">
        <v>0</v>
      </c>
      <c r="BZ1163" s="17">
        <v>0</v>
      </c>
      <c r="CA1163">
        <v>0</v>
      </c>
      <c r="CB1163">
        <v>0</v>
      </c>
      <c r="CC1163">
        <v>1</v>
      </c>
      <c r="CD1163">
        <v>1</v>
      </c>
      <c r="CE1163">
        <v>0</v>
      </c>
      <c r="CF1163">
        <v>0</v>
      </c>
      <c r="CG1163">
        <v>0</v>
      </c>
      <c r="CH1163">
        <v>0</v>
      </c>
      <c r="CI1163">
        <v>0</v>
      </c>
      <c r="CJ1163">
        <v>0</v>
      </c>
      <c r="CK1163">
        <v>0</v>
      </c>
      <c r="CL1163" s="17">
        <v>0</v>
      </c>
      <c r="CM1163">
        <v>3.879</v>
      </c>
      <c r="CN1163">
        <v>321</v>
      </c>
      <c r="CO1163">
        <v>1</v>
      </c>
      <c r="CP1163">
        <v>0</v>
      </c>
      <c r="CQ1163">
        <v>23</v>
      </c>
      <c r="CR1163" s="33" t="s">
        <v>85</v>
      </c>
    </row>
    <row r="1164" spans="1:96" x14ac:dyDescent="0.25">
      <c r="A1164">
        <v>1163</v>
      </c>
      <c r="B1164">
        <v>78</v>
      </c>
      <c r="C1164" s="24" t="s">
        <v>3989</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225</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s="17">
        <v>0</v>
      </c>
      <c r="BT1164">
        <v>1</v>
      </c>
      <c r="BU1164">
        <v>0</v>
      </c>
      <c r="BV1164">
        <v>0</v>
      </c>
      <c r="BW1164" s="17">
        <v>0</v>
      </c>
      <c r="BX1164">
        <v>0</v>
      </c>
      <c r="BY1164">
        <v>0</v>
      </c>
      <c r="BZ1164" s="17">
        <v>0</v>
      </c>
      <c r="CA1164">
        <v>0</v>
      </c>
      <c r="CB1164">
        <v>0</v>
      </c>
      <c r="CC1164">
        <v>1</v>
      </c>
      <c r="CD1164">
        <v>1</v>
      </c>
      <c r="CE1164">
        <v>0</v>
      </c>
      <c r="CF1164">
        <v>0</v>
      </c>
      <c r="CG1164">
        <v>0</v>
      </c>
      <c r="CH1164">
        <v>0</v>
      </c>
      <c r="CI1164">
        <v>0</v>
      </c>
      <c r="CJ1164">
        <v>0</v>
      </c>
      <c r="CK1164">
        <v>0</v>
      </c>
      <c r="CL1164" s="17">
        <v>0</v>
      </c>
      <c r="CM1164">
        <v>3.879</v>
      </c>
      <c r="CN1164">
        <v>321</v>
      </c>
      <c r="CO1164">
        <v>1</v>
      </c>
      <c r="CP1164">
        <v>0</v>
      </c>
      <c r="CQ1164">
        <v>23</v>
      </c>
      <c r="CR1164" s="33" t="s">
        <v>85</v>
      </c>
    </row>
    <row r="1165" spans="1:96" x14ac:dyDescent="0.25">
      <c r="A1165">
        <v>1164</v>
      </c>
      <c r="B1165">
        <v>78</v>
      </c>
      <c r="C1165" s="24" t="s">
        <v>3989</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225</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s="17">
        <v>0</v>
      </c>
      <c r="BT1165">
        <v>1</v>
      </c>
      <c r="BU1165">
        <v>0</v>
      </c>
      <c r="BV1165">
        <v>0</v>
      </c>
      <c r="BW1165" s="17">
        <v>0</v>
      </c>
      <c r="BX1165">
        <v>0</v>
      </c>
      <c r="BY1165">
        <v>0</v>
      </c>
      <c r="BZ1165" s="17">
        <v>0</v>
      </c>
      <c r="CA1165">
        <v>0</v>
      </c>
      <c r="CB1165">
        <v>0</v>
      </c>
      <c r="CC1165">
        <v>1</v>
      </c>
      <c r="CD1165">
        <v>1</v>
      </c>
      <c r="CE1165">
        <v>0</v>
      </c>
      <c r="CF1165">
        <v>0</v>
      </c>
      <c r="CG1165">
        <v>0</v>
      </c>
      <c r="CH1165">
        <v>0</v>
      </c>
      <c r="CI1165">
        <v>0</v>
      </c>
      <c r="CJ1165">
        <v>0</v>
      </c>
      <c r="CK1165">
        <v>0</v>
      </c>
      <c r="CL1165" s="17">
        <v>0</v>
      </c>
      <c r="CM1165">
        <v>3.879</v>
      </c>
      <c r="CN1165">
        <v>321</v>
      </c>
      <c r="CO1165">
        <v>1</v>
      </c>
      <c r="CP1165">
        <v>0</v>
      </c>
      <c r="CQ1165">
        <v>23</v>
      </c>
      <c r="CR1165" s="33" t="s">
        <v>85</v>
      </c>
    </row>
    <row r="1166" spans="1:96" x14ac:dyDescent="0.25">
      <c r="A1166">
        <v>1165</v>
      </c>
      <c r="B1166">
        <v>78</v>
      </c>
      <c r="C1166" s="24" t="s">
        <v>3989</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225</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s="17">
        <v>0</v>
      </c>
      <c r="BT1166">
        <v>1</v>
      </c>
      <c r="BU1166">
        <v>0</v>
      </c>
      <c r="BV1166">
        <v>0</v>
      </c>
      <c r="BW1166" s="17">
        <v>0</v>
      </c>
      <c r="BX1166">
        <v>0</v>
      </c>
      <c r="BY1166">
        <v>0</v>
      </c>
      <c r="BZ1166" s="17">
        <v>0</v>
      </c>
      <c r="CA1166">
        <v>0</v>
      </c>
      <c r="CB1166">
        <v>0</v>
      </c>
      <c r="CC1166">
        <v>1</v>
      </c>
      <c r="CD1166">
        <v>1</v>
      </c>
      <c r="CE1166">
        <v>0</v>
      </c>
      <c r="CF1166">
        <v>0</v>
      </c>
      <c r="CG1166">
        <v>0</v>
      </c>
      <c r="CH1166">
        <v>0</v>
      </c>
      <c r="CI1166">
        <v>0</v>
      </c>
      <c r="CJ1166">
        <v>0</v>
      </c>
      <c r="CK1166">
        <v>0</v>
      </c>
      <c r="CL1166" s="17">
        <v>0</v>
      </c>
      <c r="CM1166">
        <v>3.879</v>
      </c>
      <c r="CN1166">
        <v>321</v>
      </c>
      <c r="CO1166">
        <v>1</v>
      </c>
      <c r="CP1166">
        <v>0</v>
      </c>
      <c r="CQ1166">
        <v>23</v>
      </c>
      <c r="CR1166" s="33" t="s">
        <v>85</v>
      </c>
    </row>
    <row r="1167" spans="1:96" x14ac:dyDescent="0.25">
      <c r="A1167">
        <v>1166</v>
      </c>
      <c r="B1167">
        <v>78</v>
      </c>
      <c r="C1167" s="24" t="s">
        <v>3989</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225</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s="17">
        <v>0</v>
      </c>
      <c r="BT1167">
        <v>1</v>
      </c>
      <c r="BU1167">
        <v>0</v>
      </c>
      <c r="BV1167">
        <v>0</v>
      </c>
      <c r="BW1167" s="17">
        <v>0</v>
      </c>
      <c r="BX1167">
        <v>0</v>
      </c>
      <c r="BY1167">
        <v>0</v>
      </c>
      <c r="BZ1167" s="17">
        <v>0</v>
      </c>
      <c r="CA1167">
        <v>0</v>
      </c>
      <c r="CB1167">
        <v>0</v>
      </c>
      <c r="CC1167">
        <v>1</v>
      </c>
      <c r="CD1167">
        <v>1</v>
      </c>
      <c r="CE1167">
        <v>0</v>
      </c>
      <c r="CF1167">
        <v>0</v>
      </c>
      <c r="CG1167">
        <v>0</v>
      </c>
      <c r="CH1167">
        <v>0</v>
      </c>
      <c r="CI1167">
        <v>0</v>
      </c>
      <c r="CJ1167">
        <v>0</v>
      </c>
      <c r="CK1167">
        <v>0</v>
      </c>
      <c r="CL1167" s="17">
        <v>0</v>
      </c>
      <c r="CM1167">
        <v>3.879</v>
      </c>
      <c r="CN1167">
        <v>321</v>
      </c>
      <c r="CO1167">
        <v>1</v>
      </c>
      <c r="CP1167">
        <v>0</v>
      </c>
      <c r="CQ1167">
        <v>23</v>
      </c>
      <c r="CR1167" s="33" t="s">
        <v>85</v>
      </c>
    </row>
    <row r="1168" spans="1:96" x14ac:dyDescent="0.25">
      <c r="A1168">
        <v>1167</v>
      </c>
      <c r="B1168">
        <v>78</v>
      </c>
      <c r="C1168" s="24" t="s">
        <v>3989</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225</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s="17">
        <v>0</v>
      </c>
      <c r="BT1168">
        <v>1</v>
      </c>
      <c r="BU1168">
        <v>0</v>
      </c>
      <c r="BV1168">
        <v>0</v>
      </c>
      <c r="BW1168" s="17">
        <v>0</v>
      </c>
      <c r="BX1168">
        <v>0</v>
      </c>
      <c r="BY1168">
        <v>0</v>
      </c>
      <c r="BZ1168" s="17">
        <v>0</v>
      </c>
      <c r="CA1168">
        <v>0</v>
      </c>
      <c r="CB1168">
        <v>0</v>
      </c>
      <c r="CC1168">
        <v>1</v>
      </c>
      <c r="CD1168">
        <v>1</v>
      </c>
      <c r="CE1168">
        <v>0</v>
      </c>
      <c r="CF1168">
        <v>0</v>
      </c>
      <c r="CG1168">
        <v>0</v>
      </c>
      <c r="CH1168">
        <v>0</v>
      </c>
      <c r="CI1168">
        <v>0</v>
      </c>
      <c r="CJ1168">
        <v>0</v>
      </c>
      <c r="CK1168">
        <v>0</v>
      </c>
      <c r="CL1168" s="17">
        <v>0</v>
      </c>
      <c r="CM1168">
        <v>3.879</v>
      </c>
      <c r="CN1168">
        <v>321</v>
      </c>
      <c r="CO1168">
        <v>1</v>
      </c>
      <c r="CP1168">
        <v>0</v>
      </c>
      <c r="CQ1168">
        <v>23</v>
      </c>
      <c r="CR1168" s="33" t="s">
        <v>85</v>
      </c>
    </row>
    <row r="1169" spans="1:96" x14ac:dyDescent="0.25">
      <c r="A1169">
        <v>1168</v>
      </c>
      <c r="B1169">
        <v>78</v>
      </c>
      <c r="C1169" s="24" t="s">
        <v>3989</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225</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s="17">
        <v>0</v>
      </c>
      <c r="BT1169">
        <v>1</v>
      </c>
      <c r="BU1169">
        <v>0</v>
      </c>
      <c r="BV1169">
        <v>0</v>
      </c>
      <c r="BW1169" s="17">
        <v>0</v>
      </c>
      <c r="BX1169">
        <v>0</v>
      </c>
      <c r="BY1169">
        <v>0</v>
      </c>
      <c r="BZ1169" s="17">
        <v>0</v>
      </c>
      <c r="CA1169">
        <v>0</v>
      </c>
      <c r="CB1169">
        <v>0</v>
      </c>
      <c r="CC1169">
        <v>1</v>
      </c>
      <c r="CD1169">
        <v>1</v>
      </c>
      <c r="CE1169">
        <v>0</v>
      </c>
      <c r="CF1169">
        <v>0</v>
      </c>
      <c r="CG1169">
        <v>0</v>
      </c>
      <c r="CH1169">
        <v>0</v>
      </c>
      <c r="CI1169">
        <v>0</v>
      </c>
      <c r="CJ1169">
        <v>0</v>
      </c>
      <c r="CK1169">
        <v>0</v>
      </c>
      <c r="CL1169" s="17">
        <v>0</v>
      </c>
      <c r="CM1169">
        <v>3.879</v>
      </c>
      <c r="CN1169">
        <v>321</v>
      </c>
      <c r="CO1169">
        <v>1</v>
      </c>
      <c r="CP1169">
        <v>0</v>
      </c>
      <c r="CQ1169">
        <v>23</v>
      </c>
      <c r="CR1169" s="33" t="s">
        <v>85</v>
      </c>
    </row>
    <row r="1170" spans="1:96" x14ac:dyDescent="0.25">
      <c r="A1170">
        <v>1169</v>
      </c>
      <c r="B1170">
        <v>78</v>
      </c>
      <c r="C1170" s="24" t="s">
        <v>3989</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225</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s="17">
        <v>0</v>
      </c>
      <c r="BT1170">
        <v>1</v>
      </c>
      <c r="BU1170">
        <v>0</v>
      </c>
      <c r="BV1170">
        <v>0</v>
      </c>
      <c r="BW1170" s="17">
        <v>0</v>
      </c>
      <c r="BX1170">
        <v>0</v>
      </c>
      <c r="BY1170">
        <v>0</v>
      </c>
      <c r="BZ1170" s="17">
        <v>0</v>
      </c>
      <c r="CA1170">
        <v>0</v>
      </c>
      <c r="CB1170">
        <v>0</v>
      </c>
      <c r="CC1170">
        <v>1</v>
      </c>
      <c r="CD1170">
        <v>1</v>
      </c>
      <c r="CE1170">
        <v>0</v>
      </c>
      <c r="CF1170">
        <v>0</v>
      </c>
      <c r="CG1170">
        <v>0</v>
      </c>
      <c r="CH1170">
        <v>0</v>
      </c>
      <c r="CI1170">
        <v>0</v>
      </c>
      <c r="CJ1170">
        <v>0</v>
      </c>
      <c r="CK1170">
        <v>0</v>
      </c>
      <c r="CL1170" s="17">
        <v>0</v>
      </c>
      <c r="CM1170">
        <v>3.879</v>
      </c>
      <c r="CN1170">
        <v>321</v>
      </c>
      <c r="CO1170">
        <v>1</v>
      </c>
      <c r="CP1170">
        <v>0</v>
      </c>
      <c r="CQ1170">
        <v>23</v>
      </c>
      <c r="CR1170" s="33" t="s">
        <v>85</v>
      </c>
    </row>
    <row r="1171" spans="1:96" x14ac:dyDescent="0.25">
      <c r="A1171">
        <v>1170</v>
      </c>
      <c r="B1171">
        <v>78</v>
      </c>
      <c r="C1171" s="24" t="s">
        <v>3989</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225</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s="17">
        <v>0</v>
      </c>
      <c r="BT1171">
        <v>1</v>
      </c>
      <c r="BU1171">
        <v>0</v>
      </c>
      <c r="BV1171">
        <v>0</v>
      </c>
      <c r="BW1171" s="17">
        <v>0</v>
      </c>
      <c r="BX1171">
        <v>0</v>
      </c>
      <c r="BY1171">
        <v>0</v>
      </c>
      <c r="BZ1171" s="17">
        <v>0</v>
      </c>
      <c r="CA1171">
        <v>0</v>
      </c>
      <c r="CB1171">
        <v>0</v>
      </c>
      <c r="CC1171">
        <v>1</v>
      </c>
      <c r="CD1171">
        <v>1</v>
      </c>
      <c r="CE1171">
        <v>0</v>
      </c>
      <c r="CF1171">
        <v>0</v>
      </c>
      <c r="CG1171">
        <v>0</v>
      </c>
      <c r="CH1171">
        <v>0</v>
      </c>
      <c r="CI1171">
        <v>0</v>
      </c>
      <c r="CJ1171">
        <v>0</v>
      </c>
      <c r="CK1171">
        <v>0</v>
      </c>
      <c r="CL1171" s="17">
        <v>0</v>
      </c>
      <c r="CM1171">
        <v>3.879</v>
      </c>
      <c r="CN1171">
        <v>321</v>
      </c>
      <c r="CO1171">
        <v>1</v>
      </c>
      <c r="CP1171">
        <v>0</v>
      </c>
      <c r="CQ1171">
        <v>23</v>
      </c>
      <c r="CR1171" s="33" t="s">
        <v>85</v>
      </c>
    </row>
    <row r="1172" spans="1:96" x14ac:dyDescent="0.25">
      <c r="A1172">
        <v>1171</v>
      </c>
      <c r="B1172">
        <v>78</v>
      </c>
      <c r="C1172" s="24" t="s">
        <v>3989</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225</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s="17">
        <v>0</v>
      </c>
      <c r="BT1172">
        <v>1</v>
      </c>
      <c r="BU1172">
        <v>0</v>
      </c>
      <c r="BV1172">
        <v>0</v>
      </c>
      <c r="BW1172" s="17">
        <v>0</v>
      </c>
      <c r="BX1172">
        <v>0</v>
      </c>
      <c r="BY1172">
        <v>0</v>
      </c>
      <c r="BZ1172" s="17">
        <v>0</v>
      </c>
      <c r="CA1172">
        <v>0</v>
      </c>
      <c r="CB1172">
        <v>0</v>
      </c>
      <c r="CC1172">
        <v>1</v>
      </c>
      <c r="CD1172">
        <v>1</v>
      </c>
      <c r="CE1172">
        <v>0</v>
      </c>
      <c r="CF1172">
        <v>0</v>
      </c>
      <c r="CG1172">
        <v>0</v>
      </c>
      <c r="CH1172">
        <v>0</v>
      </c>
      <c r="CI1172">
        <v>0</v>
      </c>
      <c r="CJ1172">
        <v>0</v>
      </c>
      <c r="CK1172">
        <v>0</v>
      </c>
      <c r="CL1172" s="17">
        <v>0</v>
      </c>
      <c r="CM1172">
        <v>3.879</v>
      </c>
      <c r="CN1172">
        <v>321</v>
      </c>
      <c r="CO1172">
        <v>1</v>
      </c>
      <c r="CP1172">
        <v>0</v>
      </c>
      <c r="CQ1172">
        <v>23</v>
      </c>
      <c r="CR1172" s="33" t="s">
        <v>85</v>
      </c>
    </row>
    <row r="1173" spans="1:96" x14ac:dyDescent="0.25">
      <c r="A1173">
        <v>1172</v>
      </c>
      <c r="B1173">
        <v>78</v>
      </c>
      <c r="C1173" s="24" t="s">
        <v>3989</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225</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s="17">
        <v>0</v>
      </c>
      <c r="BT1173">
        <v>1</v>
      </c>
      <c r="BU1173">
        <v>0</v>
      </c>
      <c r="BV1173">
        <v>0</v>
      </c>
      <c r="BW1173" s="17">
        <v>0</v>
      </c>
      <c r="BX1173">
        <v>0</v>
      </c>
      <c r="BY1173">
        <v>0</v>
      </c>
      <c r="BZ1173" s="17">
        <v>0</v>
      </c>
      <c r="CA1173">
        <v>0</v>
      </c>
      <c r="CB1173">
        <v>0</v>
      </c>
      <c r="CC1173">
        <v>1</v>
      </c>
      <c r="CD1173">
        <v>1</v>
      </c>
      <c r="CE1173">
        <v>0</v>
      </c>
      <c r="CF1173">
        <v>0</v>
      </c>
      <c r="CG1173">
        <v>0</v>
      </c>
      <c r="CH1173">
        <v>0</v>
      </c>
      <c r="CI1173">
        <v>0</v>
      </c>
      <c r="CJ1173">
        <v>0</v>
      </c>
      <c r="CK1173">
        <v>0</v>
      </c>
      <c r="CL1173" s="17">
        <v>0</v>
      </c>
      <c r="CM1173">
        <v>3.879</v>
      </c>
      <c r="CN1173">
        <v>321</v>
      </c>
      <c r="CO1173">
        <v>1</v>
      </c>
      <c r="CP1173">
        <v>0</v>
      </c>
      <c r="CQ1173">
        <v>23</v>
      </c>
      <c r="CR1173" s="33" t="s">
        <v>85</v>
      </c>
    </row>
    <row r="1174" spans="1:96" x14ac:dyDescent="0.25">
      <c r="A1174">
        <v>1173</v>
      </c>
      <c r="B1174">
        <v>79</v>
      </c>
      <c r="C1174" s="24" t="s">
        <v>4003</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454</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s="17">
        <v>0</v>
      </c>
      <c r="BT1174">
        <v>0</v>
      </c>
      <c r="BU1174">
        <v>0</v>
      </c>
      <c r="BV1174">
        <v>0</v>
      </c>
      <c r="BW1174" s="17">
        <v>1</v>
      </c>
      <c r="BX1174">
        <v>0</v>
      </c>
      <c r="BY1174">
        <v>0</v>
      </c>
      <c r="BZ1174" s="17">
        <v>0</v>
      </c>
      <c r="CA1174">
        <v>0</v>
      </c>
      <c r="CB1174">
        <v>0</v>
      </c>
      <c r="CC1174">
        <v>1</v>
      </c>
      <c r="CD1174">
        <v>1</v>
      </c>
      <c r="CE1174">
        <v>0</v>
      </c>
      <c r="CF1174">
        <v>0</v>
      </c>
      <c r="CG1174">
        <v>0</v>
      </c>
      <c r="CH1174">
        <v>1</v>
      </c>
      <c r="CI1174">
        <v>0</v>
      </c>
      <c r="CJ1174">
        <v>0</v>
      </c>
      <c r="CK1174">
        <v>0</v>
      </c>
      <c r="CL1174" s="17">
        <v>0</v>
      </c>
      <c r="CM1174">
        <v>3.0070000000000001</v>
      </c>
      <c r="CN1174">
        <v>588</v>
      </c>
      <c r="CO1174">
        <v>1</v>
      </c>
      <c r="CP1174">
        <v>0</v>
      </c>
      <c r="CQ1174">
        <v>19</v>
      </c>
      <c r="CR1174" s="33" t="s">
        <v>85</v>
      </c>
    </row>
    <row r="1175" spans="1:96" x14ac:dyDescent="0.25">
      <c r="A1175">
        <v>1174</v>
      </c>
      <c r="B1175">
        <v>79</v>
      </c>
      <c r="C1175" s="24" t="s">
        <v>4003</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454</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s="17">
        <v>0</v>
      </c>
      <c r="BT1175">
        <v>0</v>
      </c>
      <c r="BU1175">
        <v>0</v>
      </c>
      <c r="BV1175">
        <v>0</v>
      </c>
      <c r="BW1175" s="17">
        <v>1</v>
      </c>
      <c r="BX1175">
        <v>0</v>
      </c>
      <c r="BY1175">
        <v>0</v>
      </c>
      <c r="BZ1175" s="17">
        <v>0</v>
      </c>
      <c r="CA1175">
        <v>0</v>
      </c>
      <c r="CB1175">
        <v>0</v>
      </c>
      <c r="CC1175">
        <v>1</v>
      </c>
      <c r="CD1175">
        <v>1</v>
      </c>
      <c r="CE1175">
        <v>0</v>
      </c>
      <c r="CF1175">
        <v>0</v>
      </c>
      <c r="CG1175">
        <v>0</v>
      </c>
      <c r="CH1175">
        <v>1</v>
      </c>
      <c r="CI1175">
        <v>0</v>
      </c>
      <c r="CJ1175">
        <v>0</v>
      </c>
      <c r="CK1175">
        <v>0</v>
      </c>
      <c r="CL1175" s="17">
        <v>0</v>
      </c>
      <c r="CM1175">
        <v>3.0070000000000001</v>
      </c>
      <c r="CN1175">
        <v>588</v>
      </c>
      <c r="CO1175">
        <v>1</v>
      </c>
      <c r="CP1175">
        <v>0</v>
      </c>
      <c r="CQ1175">
        <v>19</v>
      </c>
      <c r="CR1175" s="33" t="s">
        <v>85</v>
      </c>
    </row>
    <row r="1176" spans="1:96" x14ac:dyDescent="0.25">
      <c r="A1176">
        <v>1175</v>
      </c>
      <c r="B1176">
        <v>79</v>
      </c>
      <c r="C1176" s="24" t="s">
        <v>4003</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454</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s="17">
        <v>0</v>
      </c>
      <c r="BT1176">
        <v>0</v>
      </c>
      <c r="BU1176">
        <v>0</v>
      </c>
      <c r="BV1176">
        <v>0</v>
      </c>
      <c r="BW1176" s="17">
        <v>1</v>
      </c>
      <c r="BX1176">
        <v>0</v>
      </c>
      <c r="BY1176">
        <v>0</v>
      </c>
      <c r="BZ1176" s="17">
        <v>0</v>
      </c>
      <c r="CA1176">
        <v>0</v>
      </c>
      <c r="CB1176">
        <v>0</v>
      </c>
      <c r="CC1176">
        <v>1</v>
      </c>
      <c r="CD1176">
        <v>1</v>
      </c>
      <c r="CE1176">
        <v>0</v>
      </c>
      <c r="CF1176">
        <v>0</v>
      </c>
      <c r="CG1176">
        <v>0</v>
      </c>
      <c r="CH1176">
        <v>1</v>
      </c>
      <c r="CI1176">
        <v>0</v>
      </c>
      <c r="CJ1176">
        <v>0</v>
      </c>
      <c r="CK1176">
        <v>0</v>
      </c>
      <c r="CL1176" s="17">
        <v>0</v>
      </c>
      <c r="CM1176">
        <v>3.0070000000000001</v>
      </c>
      <c r="CN1176">
        <v>588</v>
      </c>
      <c r="CO1176">
        <v>1</v>
      </c>
      <c r="CP1176">
        <v>0</v>
      </c>
      <c r="CQ1176">
        <v>19</v>
      </c>
      <c r="CR1176" s="33" t="s">
        <v>85</v>
      </c>
    </row>
    <row r="1177" spans="1:96" x14ac:dyDescent="0.25">
      <c r="A1177">
        <v>1176</v>
      </c>
      <c r="B1177">
        <v>79</v>
      </c>
      <c r="C1177" s="24" t="s">
        <v>4003</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454</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s="17">
        <v>0</v>
      </c>
      <c r="BT1177">
        <v>0</v>
      </c>
      <c r="BU1177">
        <v>0</v>
      </c>
      <c r="BV1177">
        <v>0</v>
      </c>
      <c r="BW1177" s="17">
        <v>1</v>
      </c>
      <c r="BX1177">
        <v>0</v>
      </c>
      <c r="BY1177">
        <v>0</v>
      </c>
      <c r="BZ1177" s="17">
        <v>0</v>
      </c>
      <c r="CA1177">
        <v>0</v>
      </c>
      <c r="CB1177">
        <v>0</v>
      </c>
      <c r="CC1177">
        <v>1</v>
      </c>
      <c r="CD1177">
        <v>1</v>
      </c>
      <c r="CE1177">
        <v>0</v>
      </c>
      <c r="CF1177">
        <v>0</v>
      </c>
      <c r="CG1177">
        <v>0</v>
      </c>
      <c r="CH1177">
        <v>1</v>
      </c>
      <c r="CI1177">
        <v>0</v>
      </c>
      <c r="CJ1177">
        <v>0</v>
      </c>
      <c r="CK1177">
        <v>0</v>
      </c>
      <c r="CL1177" s="17">
        <v>0</v>
      </c>
      <c r="CM1177">
        <v>3.0070000000000001</v>
      </c>
      <c r="CN1177">
        <v>588</v>
      </c>
      <c r="CO1177">
        <v>1</v>
      </c>
      <c r="CP1177">
        <v>0</v>
      </c>
      <c r="CQ1177">
        <v>19</v>
      </c>
      <c r="CR1177" s="33" t="s">
        <v>85</v>
      </c>
    </row>
    <row r="1178" spans="1:96" x14ac:dyDescent="0.25">
      <c r="A1178">
        <v>1177</v>
      </c>
      <c r="B1178">
        <v>79</v>
      </c>
      <c r="C1178" s="24" t="s">
        <v>4003</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454</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s="17">
        <v>0</v>
      </c>
      <c r="BT1178">
        <v>0</v>
      </c>
      <c r="BU1178">
        <v>0</v>
      </c>
      <c r="BV1178">
        <v>0</v>
      </c>
      <c r="BW1178" s="17">
        <v>1</v>
      </c>
      <c r="BX1178">
        <v>0</v>
      </c>
      <c r="BY1178">
        <v>0</v>
      </c>
      <c r="BZ1178" s="17">
        <v>0</v>
      </c>
      <c r="CA1178">
        <v>0</v>
      </c>
      <c r="CB1178">
        <v>0</v>
      </c>
      <c r="CC1178">
        <v>1</v>
      </c>
      <c r="CD1178">
        <v>1</v>
      </c>
      <c r="CE1178">
        <v>0</v>
      </c>
      <c r="CF1178">
        <v>0</v>
      </c>
      <c r="CG1178">
        <v>0</v>
      </c>
      <c r="CH1178">
        <v>1</v>
      </c>
      <c r="CI1178">
        <v>0</v>
      </c>
      <c r="CJ1178">
        <v>0</v>
      </c>
      <c r="CK1178">
        <v>0</v>
      </c>
      <c r="CL1178" s="17">
        <v>0</v>
      </c>
      <c r="CM1178">
        <v>3.0070000000000001</v>
      </c>
      <c r="CN1178">
        <v>588</v>
      </c>
      <c r="CO1178">
        <v>1</v>
      </c>
      <c r="CP1178">
        <v>0</v>
      </c>
      <c r="CQ1178">
        <v>19</v>
      </c>
      <c r="CR1178" s="33" t="s">
        <v>85</v>
      </c>
    </row>
    <row r="1179" spans="1:96" x14ac:dyDescent="0.25">
      <c r="A1179">
        <v>1178</v>
      </c>
      <c r="B1179">
        <v>79</v>
      </c>
      <c r="C1179" s="24" t="s">
        <v>4003</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454</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s="17">
        <v>0</v>
      </c>
      <c r="BT1179">
        <v>0</v>
      </c>
      <c r="BU1179">
        <v>0</v>
      </c>
      <c r="BV1179">
        <v>0</v>
      </c>
      <c r="BW1179" s="17">
        <v>1</v>
      </c>
      <c r="BX1179">
        <v>0</v>
      </c>
      <c r="BY1179">
        <v>0</v>
      </c>
      <c r="BZ1179" s="17">
        <v>0</v>
      </c>
      <c r="CA1179">
        <v>0</v>
      </c>
      <c r="CB1179">
        <v>0</v>
      </c>
      <c r="CC1179">
        <v>1</v>
      </c>
      <c r="CD1179">
        <v>1</v>
      </c>
      <c r="CE1179">
        <v>0</v>
      </c>
      <c r="CF1179">
        <v>0</v>
      </c>
      <c r="CG1179">
        <v>0</v>
      </c>
      <c r="CH1179">
        <v>1</v>
      </c>
      <c r="CI1179">
        <v>0</v>
      </c>
      <c r="CJ1179">
        <v>0</v>
      </c>
      <c r="CK1179">
        <v>0</v>
      </c>
      <c r="CL1179" s="17">
        <v>0</v>
      </c>
      <c r="CM1179">
        <v>3.0070000000000001</v>
      </c>
      <c r="CN1179">
        <v>588</v>
      </c>
      <c r="CO1179">
        <v>1</v>
      </c>
      <c r="CP1179">
        <v>0</v>
      </c>
      <c r="CQ1179">
        <v>19</v>
      </c>
      <c r="CR1179" s="33" t="s">
        <v>85</v>
      </c>
    </row>
    <row r="1180" spans="1:96" x14ac:dyDescent="0.25">
      <c r="A1180">
        <v>1179</v>
      </c>
      <c r="B1180">
        <v>80</v>
      </c>
      <c r="C1180" s="24" t="s">
        <v>4019</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424</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s="17">
        <v>0</v>
      </c>
      <c r="BT1180">
        <v>0</v>
      </c>
      <c r="BU1180">
        <v>0</v>
      </c>
      <c r="BV1180">
        <v>0</v>
      </c>
      <c r="BW1180" s="17">
        <v>1</v>
      </c>
      <c r="BX1180">
        <v>0</v>
      </c>
      <c r="BY1180">
        <v>0</v>
      </c>
      <c r="BZ1180" s="17">
        <v>0</v>
      </c>
      <c r="CA1180">
        <v>1</v>
      </c>
      <c r="CB1180">
        <v>0</v>
      </c>
      <c r="CC1180">
        <v>0</v>
      </c>
      <c r="CD1180">
        <v>0</v>
      </c>
      <c r="CE1180">
        <v>0</v>
      </c>
      <c r="CF1180">
        <v>0</v>
      </c>
      <c r="CG1180">
        <v>1</v>
      </c>
      <c r="CH1180">
        <v>0</v>
      </c>
      <c r="CI1180">
        <v>1</v>
      </c>
      <c r="CJ1180">
        <v>1</v>
      </c>
      <c r="CK1180">
        <v>0</v>
      </c>
      <c r="CL1180" s="17">
        <v>0</v>
      </c>
      <c r="CM1180">
        <v>1.159</v>
      </c>
      <c r="CN1180">
        <v>73</v>
      </c>
      <c r="CO1180">
        <v>1</v>
      </c>
      <c r="CP1180">
        <v>0</v>
      </c>
      <c r="CQ1180">
        <v>35</v>
      </c>
      <c r="CR1180" s="33" t="s">
        <v>85</v>
      </c>
    </row>
    <row r="1181" spans="1:96" x14ac:dyDescent="0.25">
      <c r="A1181">
        <v>1180</v>
      </c>
      <c r="B1181">
        <v>80</v>
      </c>
      <c r="C1181" s="24" t="s">
        <v>4019</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424</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s="17">
        <v>0</v>
      </c>
      <c r="BT1181">
        <v>0</v>
      </c>
      <c r="BU1181">
        <v>0</v>
      </c>
      <c r="BV1181">
        <v>0</v>
      </c>
      <c r="BW1181" s="17">
        <v>1</v>
      </c>
      <c r="BX1181">
        <v>0</v>
      </c>
      <c r="BY1181">
        <v>0</v>
      </c>
      <c r="BZ1181" s="17">
        <v>0</v>
      </c>
      <c r="CA1181">
        <v>1</v>
      </c>
      <c r="CB1181">
        <v>0</v>
      </c>
      <c r="CC1181">
        <v>0</v>
      </c>
      <c r="CD1181">
        <v>0</v>
      </c>
      <c r="CE1181">
        <v>0</v>
      </c>
      <c r="CF1181">
        <v>0</v>
      </c>
      <c r="CG1181">
        <v>1</v>
      </c>
      <c r="CH1181">
        <v>0</v>
      </c>
      <c r="CI1181">
        <v>1</v>
      </c>
      <c r="CJ1181">
        <v>1</v>
      </c>
      <c r="CK1181">
        <v>0</v>
      </c>
      <c r="CL1181" s="17">
        <v>0</v>
      </c>
      <c r="CM1181">
        <v>1.159</v>
      </c>
      <c r="CN1181">
        <v>73</v>
      </c>
      <c r="CO1181">
        <v>1</v>
      </c>
      <c r="CP1181">
        <v>0</v>
      </c>
      <c r="CQ1181">
        <v>35</v>
      </c>
      <c r="CR1181" s="33" t="s">
        <v>85</v>
      </c>
    </row>
    <row r="1182" spans="1:96" x14ac:dyDescent="0.25">
      <c r="A1182">
        <v>1181</v>
      </c>
      <c r="B1182">
        <v>80</v>
      </c>
      <c r="C1182" s="24" t="s">
        <v>4019</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424</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s="17">
        <v>0</v>
      </c>
      <c r="BT1182">
        <v>0</v>
      </c>
      <c r="BU1182">
        <v>0</v>
      </c>
      <c r="BV1182">
        <v>0</v>
      </c>
      <c r="BW1182" s="17">
        <v>1</v>
      </c>
      <c r="BX1182">
        <v>0</v>
      </c>
      <c r="BY1182">
        <v>0</v>
      </c>
      <c r="BZ1182" s="17">
        <v>0</v>
      </c>
      <c r="CA1182">
        <v>1</v>
      </c>
      <c r="CB1182">
        <v>0</v>
      </c>
      <c r="CC1182">
        <v>0</v>
      </c>
      <c r="CD1182">
        <v>0</v>
      </c>
      <c r="CE1182">
        <v>0</v>
      </c>
      <c r="CF1182">
        <v>0</v>
      </c>
      <c r="CG1182">
        <v>1</v>
      </c>
      <c r="CH1182">
        <v>0</v>
      </c>
      <c r="CI1182">
        <v>1</v>
      </c>
      <c r="CJ1182">
        <v>1</v>
      </c>
      <c r="CK1182">
        <v>0</v>
      </c>
      <c r="CL1182" s="17">
        <v>0</v>
      </c>
      <c r="CM1182">
        <v>1.159</v>
      </c>
      <c r="CN1182">
        <v>73</v>
      </c>
      <c r="CO1182">
        <v>1</v>
      </c>
      <c r="CP1182">
        <v>0</v>
      </c>
      <c r="CQ1182">
        <v>35</v>
      </c>
      <c r="CR1182" s="33" t="s">
        <v>85</v>
      </c>
    </row>
    <row r="1183" spans="1:96" x14ac:dyDescent="0.25">
      <c r="A1183">
        <v>1182</v>
      </c>
      <c r="B1183">
        <v>80</v>
      </c>
      <c r="C1183" s="24" t="s">
        <v>4019</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424</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s="17">
        <v>0</v>
      </c>
      <c r="BT1183">
        <v>0</v>
      </c>
      <c r="BU1183">
        <v>0</v>
      </c>
      <c r="BV1183">
        <v>0</v>
      </c>
      <c r="BW1183" s="17">
        <v>1</v>
      </c>
      <c r="BX1183">
        <v>0</v>
      </c>
      <c r="BY1183">
        <v>0</v>
      </c>
      <c r="BZ1183" s="17">
        <v>0</v>
      </c>
      <c r="CA1183">
        <v>1</v>
      </c>
      <c r="CB1183">
        <v>0</v>
      </c>
      <c r="CC1183">
        <v>0</v>
      </c>
      <c r="CD1183">
        <v>0</v>
      </c>
      <c r="CE1183">
        <v>0</v>
      </c>
      <c r="CF1183">
        <v>0</v>
      </c>
      <c r="CG1183">
        <v>1</v>
      </c>
      <c r="CH1183">
        <v>0</v>
      </c>
      <c r="CI1183">
        <v>1</v>
      </c>
      <c r="CJ1183">
        <v>1</v>
      </c>
      <c r="CK1183">
        <v>0</v>
      </c>
      <c r="CL1183" s="17">
        <v>0</v>
      </c>
      <c r="CM1183">
        <v>1.159</v>
      </c>
      <c r="CN1183">
        <v>73</v>
      </c>
      <c r="CO1183">
        <v>1</v>
      </c>
      <c r="CP1183">
        <v>0</v>
      </c>
      <c r="CQ1183">
        <v>35</v>
      </c>
      <c r="CR1183" s="33" t="s">
        <v>85</v>
      </c>
    </row>
    <row r="1184" spans="1:96" x14ac:dyDescent="0.25">
      <c r="A1184">
        <v>1183</v>
      </c>
      <c r="B1184">
        <v>80</v>
      </c>
      <c r="C1184" s="24" t="s">
        <v>4019</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424</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s="17">
        <v>0</v>
      </c>
      <c r="BT1184">
        <v>0</v>
      </c>
      <c r="BU1184">
        <v>0</v>
      </c>
      <c r="BV1184">
        <v>0</v>
      </c>
      <c r="BW1184" s="17">
        <v>1</v>
      </c>
      <c r="BX1184">
        <v>0</v>
      </c>
      <c r="BY1184">
        <v>0</v>
      </c>
      <c r="BZ1184" s="17">
        <v>0</v>
      </c>
      <c r="CA1184">
        <v>1</v>
      </c>
      <c r="CB1184">
        <v>0</v>
      </c>
      <c r="CC1184">
        <v>0</v>
      </c>
      <c r="CD1184">
        <v>0</v>
      </c>
      <c r="CE1184">
        <v>0</v>
      </c>
      <c r="CF1184">
        <v>0</v>
      </c>
      <c r="CG1184">
        <v>1</v>
      </c>
      <c r="CH1184">
        <v>0</v>
      </c>
      <c r="CI1184">
        <v>1</v>
      </c>
      <c r="CJ1184">
        <v>1</v>
      </c>
      <c r="CK1184">
        <v>0</v>
      </c>
      <c r="CL1184" s="17">
        <v>0</v>
      </c>
      <c r="CM1184">
        <v>1.159</v>
      </c>
      <c r="CN1184">
        <v>73</v>
      </c>
      <c r="CO1184">
        <v>1</v>
      </c>
      <c r="CP1184">
        <v>0</v>
      </c>
      <c r="CQ1184">
        <v>35</v>
      </c>
      <c r="CR1184" s="33" t="s">
        <v>85</v>
      </c>
    </row>
    <row r="1185" spans="1:96" x14ac:dyDescent="0.25">
      <c r="A1185">
        <v>1184</v>
      </c>
      <c r="B1185">
        <v>80</v>
      </c>
      <c r="C1185" s="24" t="s">
        <v>4019</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424</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s="17">
        <v>0</v>
      </c>
      <c r="BT1185">
        <v>0</v>
      </c>
      <c r="BU1185">
        <v>0</v>
      </c>
      <c r="BV1185">
        <v>0</v>
      </c>
      <c r="BW1185" s="17">
        <v>1</v>
      </c>
      <c r="BX1185">
        <v>0</v>
      </c>
      <c r="BY1185">
        <v>0</v>
      </c>
      <c r="BZ1185" s="17">
        <v>0</v>
      </c>
      <c r="CA1185">
        <v>1</v>
      </c>
      <c r="CB1185">
        <v>0</v>
      </c>
      <c r="CC1185">
        <v>0</v>
      </c>
      <c r="CD1185">
        <v>0</v>
      </c>
      <c r="CE1185">
        <v>0</v>
      </c>
      <c r="CF1185">
        <v>0</v>
      </c>
      <c r="CG1185">
        <v>1</v>
      </c>
      <c r="CH1185">
        <v>0</v>
      </c>
      <c r="CI1185">
        <v>1</v>
      </c>
      <c r="CJ1185">
        <v>1</v>
      </c>
      <c r="CK1185">
        <v>0</v>
      </c>
      <c r="CL1185" s="17">
        <v>0</v>
      </c>
      <c r="CM1185">
        <v>1.159</v>
      </c>
      <c r="CN1185">
        <v>73</v>
      </c>
      <c r="CO1185">
        <v>1</v>
      </c>
      <c r="CP1185">
        <v>0</v>
      </c>
      <c r="CQ1185">
        <v>35</v>
      </c>
      <c r="CR1185" s="33" t="s">
        <v>85</v>
      </c>
    </row>
    <row r="1186" spans="1:96" x14ac:dyDescent="0.25">
      <c r="A1186">
        <v>1185</v>
      </c>
      <c r="B1186">
        <v>80</v>
      </c>
      <c r="C1186" s="24" t="s">
        <v>4019</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424</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s="17">
        <v>0</v>
      </c>
      <c r="BT1186">
        <v>0</v>
      </c>
      <c r="BU1186">
        <v>0</v>
      </c>
      <c r="BV1186">
        <v>0</v>
      </c>
      <c r="BW1186" s="17">
        <v>1</v>
      </c>
      <c r="BX1186">
        <v>0</v>
      </c>
      <c r="BY1186">
        <v>0</v>
      </c>
      <c r="BZ1186" s="17">
        <v>0</v>
      </c>
      <c r="CA1186">
        <v>1</v>
      </c>
      <c r="CB1186">
        <v>0</v>
      </c>
      <c r="CC1186">
        <v>0</v>
      </c>
      <c r="CD1186">
        <v>0</v>
      </c>
      <c r="CE1186">
        <v>0</v>
      </c>
      <c r="CF1186">
        <v>0</v>
      </c>
      <c r="CG1186">
        <v>1</v>
      </c>
      <c r="CH1186">
        <v>0</v>
      </c>
      <c r="CI1186">
        <v>1</v>
      </c>
      <c r="CJ1186">
        <v>1</v>
      </c>
      <c r="CK1186">
        <v>0</v>
      </c>
      <c r="CL1186" s="17">
        <v>0</v>
      </c>
      <c r="CM1186">
        <v>1.159</v>
      </c>
      <c r="CN1186">
        <v>73</v>
      </c>
      <c r="CO1186">
        <v>1</v>
      </c>
      <c r="CP1186">
        <v>0</v>
      </c>
      <c r="CQ1186">
        <v>35</v>
      </c>
      <c r="CR1186" s="33" t="s">
        <v>85</v>
      </c>
    </row>
    <row r="1187" spans="1:96" x14ac:dyDescent="0.25">
      <c r="A1187">
        <v>1186</v>
      </c>
      <c r="B1187">
        <v>80</v>
      </c>
      <c r="C1187" s="24" t="s">
        <v>4019</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424</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s="17">
        <v>0</v>
      </c>
      <c r="BT1187">
        <v>0</v>
      </c>
      <c r="BU1187">
        <v>0</v>
      </c>
      <c r="BV1187">
        <v>0</v>
      </c>
      <c r="BW1187" s="17">
        <v>1</v>
      </c>
      <c r="BX1187">
        <v>0</v>
      </c>
      <c r="BY1187">
        <v>0</v>
      </c>
      <c r="BZ1187" s="17">
        <v>0</v>
      </c>
      <c r="CA1187">
        <v>1</v>
      </c>
      <c r="CB1187">
        <v>0</v>
      </c>
      <c r="CC1187">
        <v>0</v>
      </c>
      <c r="CD1187">
        <v>0</v>
      </c>
      <c r="CE1187">
        <v>0</v>
      </c>
      <c r="CF1187">
        <v>0</v>
      </c>
      <c r="CG1187">
        <v>1</v>
      </c>
      <c r="CH1187">
        <v>0</v>
      </c>
      <c r="CI1187">
        <v>1</v>
      </c>
      <c r="CJ1187">
        <v>1</v>
      </c>
      <c r="CK1187">
        <v>0</v>
      </c>
      <c r="CL1187" s="17">
        <v>0</v>
      </c>
      <c r="CM1187">
        <v>1.159</v>
      </c>
      <c r="CN1187">
        <v>73</v>
      </c>
      <c r="CO1187">
        <v>1</v>
      </c>
      <c r="CP1187">
        <v>0</v>
      </c>
      <c r="CQ1187">
        <v>35</v>
      </c>
      <c r="CR1187" s="33" t="s">
        <v>85</v>
      </c>
    </row>
    <row r="1188" spans="1:96" x14ac:dyDescent="0.25">
      <c r="A1188">
        <v>1187</v>
      </c>
      <c r="B1188">
        <v>80</v>
      </c>
      <c r="C1188" s="24" t="s">
        <v>4019</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424</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s="17">
        <v>0</v>
      </c>
      <c r="BT1188">
        <v>0</v>
      </c>
      <c r="BU1188">
        <v>0</v>
      </c>
      <c r="BV1188">
        <v>0</v>
      </c>
      <c r="BW1188" s="17">
        <v>1</v>
      </c>
      <c r="BX1188">
        <v>0</v>
      </c>
      <c r="BY1188">
        <v>0</v>
      </c>
      <c r="BZ1188" s="17">
        <v>0</v>
      </c>
      <c r="CA1188">
        <v>1</v>
      </c>
      <c r="CB1188">
        <v>0</v>
      </c>
      <c r="CC1188">
        <v>0</v>
      </c>
      <c r="CD1188">
        <v>0</v>
      </c>
      <c r="CE1188">
        <v>0</v>
      </c>
      <c r="CF1188">
        <v>0</v>
      </c>
      <c r="CG1188">
        <v>1</v>
      </c>
      <c r="CH1188">
        <v>0</v>
      </c>
      <c r="CI1188">
        <v>1</v>
      </c>
      <c r="CJ1188">
        <v>1</v>
      </c>
      <c r="CK1188">
        <v>0</v>
      </c>
      <c r="CL1188" s="17">
        <v>0</v>
      </c>
      <c r="CM1188">
        <v>1.159</v>
      </c>
      <c r="CN1188">
        <v>73</v>
      </c>
      <c r="CO1188">
        <v>1</v>
      </c>
      <c r="CP1188">
        <v>0</v>
      </c>
      <c r="CQ1188">
        <v>35</v>
      </c>
      <c r="CR1188" s="33" t="s">
        <v>85</v>
      </c>
    </row>
    <row r="1189" spans="1:96" x14ac:dyDescent="0.25">
      <c r="A1189">
        <v>1188</v>
      </c>
      <c r="B1189">
        <v>80</v>
      </c>
      <c r="C1189" s="24" t="s">
        <v>4019</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424</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s="17">
        <v>0</v>
      </c>
      <c r="BT1189">
        <v>0</v>
      </c>
      <c r="BU1189">
        <v>0</v>
      </c>
      <c r="BV1189">
        <v>0</v>
      </c>
      <c r="BW1189" s="17">
        <v>1</v>
      </c>
      <c r="BX1189">
        <v>0</v>
      </c>
      <c r="BY1189">
        <v>0</v>
      </c>
      <c r="BZ1189" s="17">
        <v>0</v>
      </c>
      <c r="CA1189">
        <v>1</v>
      </c>
      <c r="CB1189">
        <v>0</v>
      </c>
      <c r="CC1189">
        <v>0</v>
      </c>
      <c r="CD1189">
        <v>0</v>
      </c>
      <c r="CE1189">
        <v>0</v>
      </c>
      <c r="CF1189">
        <v>0</v>
      </c>
      <c r="CG1189">
        <v>1</v>
      </c>
      <c r="CH1189">
        <v>0</v>
      </c>
      <c r="CI1189">
        <v>1</v>
      </c>
      <c r="CJ1189">
        <v>1</v>
      </c>
      <c r="CK1189">
        <v>0</v>
      </c>
      <c r="CL1189" s="17">
        <v>0</v>
      </c>
      <c r="CM1189">
        <v>1.159</v>
      </c>
      <c r="CN1189">
        <v>73</v>
      </c>
      <c r="CO1189">
        <v>1</v>
      </c>
      <c r="CP1189">
        <v>0</v>
      </c>
      <c r="CQ1189">
        <v>35</v>
      </c>
      <c r="CR1189" s="33" t="s">
        <v>85</v>
      </c>
    </row>
    <row r="1190" spans="1:96" x14ac:dyDescent="0.25">
      <c r="A1190">
        <v>1189</v>
      </c>
      <c r="B1190">
        <v>80</v>
      </c>
      <c r="C1190" s="24" t="s">
        <v>4019</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424</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s="17">
        <v>0</v>
      </c>
      <c r="BT1190">
        <v>0</v>
      </c>
      <c r="BU1190">
        <v>0</v>
      </c>
      <c r="BV1190">
        <v>0</v>
      </c>
      <c r="BW1190" s="17">
        <v>1</v>
      </c>
      <c r="BX1190">
        <v>0</v>
      </c>
      <c r="BY1190">
        <v>0</v>
      </c>
      <c r="BZ1190" s="17">
        <v>0</v>
      </c>
      <c r="CA1190">
        <v>1</v>
      </c>
      <c r="CB1190">
        <v>0</v>
      </c>
      <c r="CC1190">
        <v>0</v>
      </c>
      <c r="CD1190">
        <v>0</v>
      </c>
      <c r="CE1190">
        <v>0</v>
      </c>
      <c r="CF1190">
        <v>0</v>
      </c>
      <c r="CG1190">
        <v>1</v>
      </c>
      <c r="CH1190">
        <v>0</v>
      </c>
      <c r="CI1190">
        <v>1</v>
      </c>
      <c r="CJ1190">
        <v>1</v>
      </c>
      <c r="CK1190">
        <v>0</v>
      </c>
      <c r="CL1190" s="17">
        <v>0</v>
      </c>
      <c r="CM1190">
        <v>1.159</v>
      </c>
      <c r="CN1190">
        <v>73</v>
      </c>
      <c r="CO1190">
        <v>1</v>
      </c>
      <c r="CP1190">
        <v>0</v>
      </c>
      <c r="CQ1190">
        <v>35</v>
      </c>
      <c r="CR1190" s="33" t="s">
        <v>85</v>
      </c>
    </row>
    <row r="1191" spans="1:96" x14ac:dyDescent="0.25">
      <c r="A1191">
        <v>1190</v>
      </c>
      <c r="B1191">
        <v>80</v>
      </c>
      <c r="C1191" s="24" t="s">
        <v>4019</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424</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s="17">
        <v>0</v>
      </c>
      <c r="BT1191">
        <v>0</v>
      </c>
      <c r="BU1191">
        <v>0</v>
      </c>
      <c r="BV1191">
        <v>0</v>
      </c>
      <c r="BW1191" s="17">
        <v>1</v>
      </c>
      <c r="BX1191">
        <v>0</v>
      </c>
      <c r="BY1191">
        <v>0</v>
      </c>
      <c r="BZ1191" s="17">
        <v>0</v>
      </c>
      <c r="CA1191">
        <v>1</v>
      </c>
      <c r="CB1191">
        <v>0</v>
      </c>
      <c r="CC1191">
        <v>0</v>
      </c>
      <c r="CD1191">
        <v>0</v>
      </c>
      <c r="CE1191">
        <v>0</v>
      </c>
      <c r="CF1191">
        <v>0</v>
      </c>
      <c r="CG1191">
        <v>1</v>
      </c>
      <c r="CH1191">
        <v>0</v>
      </c>
      <c r="CI1191">
        <v>1</v>
      </c>
      <c r="CJ1191">
        <v>1</v>
      </c>
      <c r="CK1191">
        <v>0</v>
      </c>
      <c r="CL1191" s="17">
        <v>0</v>
      </c>
      <c r="CM1191">
        <v>1.159</v>
      </c>
      <c r="CN1191">
        <v>73</v>
      </c>
      <c r="CO1191">
        <v>1</v>
      </c>
      <c r="CP1191">
        <v>0</v>
      </c>
      <c r="CQ1191">
        <v>35</v>
      </c>
      <c r="CR1191" s="33" t="s">
        <v>85</v>
      </c>
    </row>
    <row r="1192" spans="1:96" x14ac:dyDescent="0.25">
      <c r="A1192">
        <v>1191</v>
      </c>
      <c r="B1192">
        <v>80</v>
      </c>
      <c r="C1192" s="24" t="s">
        <v>4019</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424</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s="17">
        <v>0</v>
      </c>
      <c r="BT1192">
        <v>0</v>
      </c>
      <c r="BU1192">
        <v>0</v>
      </c>
      <c r="BV1192">
        <v>0</v>
      </c>
      <c r="BW1192" s="17">
        <v>1</v>
      </c>
      <c r="BX1192">
        <v>0</v>
      </c>
      <c r="BY1192">
        <v>0</v>
      </c>
      <c r="BZ1192" s="17">
        <v>0</v>
      </c>
      <c r="CA1192">
        <v>1</v>
      </c>
      <c r="CB1192">
        <v>0</v>
      </c>
      <c r="CC1192">
        <v>0</v>
      </c>
      <c r="CD1192">
        <v>0</v>
      </c>
      <c r="CE1192">
        <v>0</v>
      </c>
      <c r="CF1192">
        <v>0</v>
      </c>
      <c r="CG1192">
        <v>1</v>
      </c>
      <c r="CH1192">
        <v>0</v>
      </c>
      <c r="CI1192">
        <v>1</v>
      </c>
      <c r="CJ1192">
        <v>1</v>
      </c>
      <c r="CK1192">
        <v>0</v>
      </c>
      <c r="CL1192" s="17">
        <v>0</v>
      </c>
      <c r="CM1192">
        <v>1.159</v>
      </c>
      <c r="CN1192">
        <v>73</v>
      </c>
      <c r="CO1192">
        <v>1</v>
      </c>
      <c r="CP1192">
        <v>0</v>
      </c>
      <c r="CQ1192">
        <v>35</v>
      </c>
      <c r="CR1192" s="33" t="s">
        <v>85</v>
      </c>
    </row>
    <row r="1193" spans="1:96" x14ac:dyDescent="0.25">
      <c r="A1193">
        <v>1192</v>
      </c>
      <c r="B1193">
        <v>80</v>
      </c>
      <c r="C1193" s="24" t="s">
        <v>4019</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424</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s="17">
        <v>0</v>
      </c>
      <c r="BT1193">
        <v>0</v>
      </c>
      <c r="BU1193">
        <v>0</v>
      </c>
      <c r="BV1193">
        <v>0</v>
      </c>
      <c r="BW1193" s="17">
        <v>1</v>
      </c>
      <c r="BX1193">
        <v>0</v>
      </c>
      <c r="BY1193">
        <v>0</v>
      </c>
      <c r="BZ1193" s="17">
        <v>0</v>
      </c>
      <c r="CA1193">
        <v>1</v>
      </c>
      <c r="CB1193">
        <v>0</v>
      </c>
      <c r="CC1193">
        <v>0</v>
      </c>
      <c r="CD1193">
        <v>0</v>
      </c>
      <c r="CE1193">
        <v>0</v>
      </c>
      <c r="CF1193">
        <v>0</v>
      </c>
      <c r="CG1193">
        <v>1</v>
      </c>
      <c r="CH1193">
        <v>0</v>
      </c>
      <c r="CI1193">
        <v>1</v>
      </c>
      <c r="CJ1193">
        <v>1</v>
      </c>
      <c r="CK1193">
        <v>0</v>
      </c>
      <c r="CL1193" s="17">
        <v>0</v>
      </c>
      <c r="CM1193">
        <v>1.159</v>
      </c>
      <c r="CN1193">
        <v>73</v>
      </c>
      <c r="CO1193">
        <v>1</v>
      </c>
      <c r="CP1193">
        <v>0</v>
      </c>
      <c r="CQ1193">
        <v>35</v>
      </c>
      <c r="CR1193" s="33" t="s">
        <v>85</v>
      </c>
    </row>
    <row r="1194" spans="1:96" x14ac:dyDescent="0.25">
      <c r="A1194">
        <v>1193</v>
      </c>
      <c r="B1194">
        <v>80</v>
      </c>
      <c r="C1194" s="24" t="s">
        <v>4019</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424</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s="17">
        <v>0</v>
      </c>
      <c r="BT1194">
        <v>0</v>
      </c>
      <c r="BU1194">
        <v>0</v>
      </c>
      <c r="BV1194">
        <v>0</v>
      </c>
      <c r="BW1194" s="17">
        <v>1</v>
      </c>
      <c r="BX1194">
        <v>0</v>
      </c>
      <c r="BY1194">
        <v>0</v>
      </c>
      <c r="BZ1194" s="17">
        <v>0</v>
      </c>
      <c r="CA1194">
        <v>1</v>
      </c>
      <c r="CB1194">
        <v>0</v>
      </c>
      <c r="CC1194">
        <v>0</v>
      </c>
      <c r="CD1194">
        <v>0</v>
      </c>
      <c r="CE1194">
        <v>0</v>
      </c>
      <c r="CF1194">
        <v>0</v>
      </c>
      <c r="CG1194">
        <v>1</v>
      </c>
      <c r="CH1194">
        <v>0</v>
      </c>
      <c r="CI1194">
        <v>1</v>
      </c>
      <c r="CJ1194">
        <v>1</v>
      </c>
      <c r="CK1194">
        <v>0</v>
      </c>
      <c r="CL1194" s="17">
        <v>0</v>
      </c>
      <c r="CM1194">
        <v>1.159</v>
      </c>
      <c r="CN1194">
        <v>73</v>
      </c>
      <c r="CO1194">
        <v>1</v>
      </c>
      <c r="CP1194">
        <v>0</v>
      </c>
      <c r="CQ1194">
        <v>35</v>
      </c>
      <c r="CR1194" s="33" t="s">
        <v>85</v>
      </c>
    </row>
    <row r="1195" spans="1:96" x14ac:dyDescent="0.25">
      <c r="A1195">
        <v>1194</v>
      </c>
      <c r="B1195">
        <v>80</v>
      </c>
      <c r="C1195" s="24" t="s">
        <v>4019</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424</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s="17">
        <v>0</v>
      </c>
      <c r="BT1195">
        <v>0</v>
      </c>
      <c r="BU1195">
        <v>0</v>
      </c>
      <c r="BV1195">
        <v>0</v>
      </c>
      <c r="BW1195" s="17">
        <v>1</v>
      </c>
      <c r="BX1195">
        <v>0</v>
      </c>
      <c r="BY1195">
        <v>0</v>
      </c>
      <c r="BZ1195" s="17">
        <v>0</v>
      </c>
      <c r="CA1195">
        <v>1</v>
      </c>
      <c r="CB1195">
        <v>0</v>
      </c>
      <c r="CC1195">
        <v>0</v>
      </c>
      <c r="CD1195">
        <v>0</v>
      </c>
      <c r="CE1195">
        <v>0</v>
      </c>
      <c r="CF1195">
        <v>0</v>
      </c>
      <c r="CG1195">
        <v>1</v>
      </c>
      <c r="CH1195">
        <v>0</v>
      </c>
      <c r="CI1195">
        <v>1</v>
      </c>
      <c r="CJ1195">
        <v>1</v>
      </c>
      <c r="CK1195">
        <v>0</v>
      </c>
      <c r="CL1195" s="17">
        <v>0</v>
      </c>
      <c r="CM1195">
        <v>1.159</v>
      </c>
      <c r="CN1195">
        <v>73</v>
      </c>
      <c r="CO1195">
        <v>1</v>
      </c>
      <c r="CP1195">
        <v>0</v>
      </c>
      <c r="CQ1195">
        <v>35</v>
      </c>
      <c r="CR1195" s="33" t="s">
        <v>85</v>
      </c>
    </row>
    <row r="1196" spans="1:96" x14ac:dyDescent="0.25">
      <c r="A1196">
        <v>1195</v>
      </c>
      <c r="B1196">
        <v>80</v>
      </c>
      <c r="C1196" s="24" t="s">
        <v>4019</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424</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s="17">
        <v>0</v>
      </c>
      <c r="BT1196">
        <v>0</v>
      </c>
      <c r="BU1196">
        <v>0</v>
      </c>
      <c r="BV1196">
        <v>0</v>
      </c>
      <c r="BW1196" s="17">
        <v>1</v>
      </c>
      <c r="BX1196">
        <v>0</v>
      </c>
      <c r="BY1196">
        <v>0</v>
      </c>
      <c r="BZ1196" s="17">
        <v>0</v>
      </c>
      <c r="CA1196">
        <v>1</v>
      </c>
      <c r="CB1196">
        <v>0</v>
      </c>
      <c r="CC1196">
        <v>0</v>
      </c>
      <c r="CD1196">
        <v>0</v>
      </c>
      <c r="CE1196">
        <v>0</v>
      </c>
      <c r="CF1196">
        <v>0</v>
      </c>
      <c r="CG1196">
        <v>1</v>
      </c>
      <c r="CH1196">
        <v>0</v>
      </c>
      <c r="CI1196">
        <v>1</v>
      </c>
      <c r="CJ1196">
        <v>1</v>
      </c>
      <c r="CK1196">
        <v>0</v>
      </c>
      <c r="CL1196" s="17">
        <v>0</v>
      </c>
      <c r="CM1196">
        <v>1.159</v>
      </c>
      <c r="CN1196">
        <v>73</v>
      </c>
      <c r="CO1196">
        <v>1</v>
      </c>
      <c r="CP1196">
        <v>0</v>
      </c>
      <c r="CQ1196">
        <v>35</v>
      </c>
      <c r="CR1196" s="33" t="s">
        <v>85</v>
      </c>
    </row>
    <row r="1197" spans="1:96" x14ac:dyDescent="0.25">
      <c r="A1197">
        <v>1196</v>
      </c>
      <c r="B1197">
        <v>80</v>
      </c>
      <c r="C1197" s="24" t="s">
        <v>4019</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424</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s="17">
        <v>0</v>
      </c>
      <c r="BT1197">
        <v>0</v>
      </c>
      <c r="BU1197">
        <v>0</v>
      </c>
      <c r="BV1197">
        <v>0</v>
      </c>
      <c r="BW1197" s="17">
        <v>1</v>
      </c>
      <c r="BX1197">
        <v>0</v>
      </c>
      <c r="BY1197">
        <v>0</v>
      </c>
      <c r="BZ1197" s="17">
        <v>0</v>
      </c>
      <c r="CA1197">
        <v>1</v>
      </c>
      <c r="CB1197">
        <v>0</v>
      </c>
      <c r="CC1197">
        <v>0</v>
      </c>
      <c r="CD1197">
        <v>0</v>
      </c>
      <c r="CE1197">
        <v>0</v>
      </c>
      <c r="CF1197">
        <v>0</v>
      </c>
      <c r="CG1197">
        <v>1</v>
      </c>
      <c r="CH1197">
        <v>0</v>
      </c>
      <c r="CI1197">
        <v>1</v>
      </c>
      <c r="CJ1197">
        <v>1</v>
      </c>
      <c r="CK1197">
        <v>0</v>
      </c>
      <c r="CL1197" s="17">
        <v>0</v>
      </c>
      <c r="CM1197">
        <v>1.159</v>
      </c>
      <c r="CN1197">
        <v>73</v>
      </c>
      <c r="CO1197">
        <v>1</v>
      </c>
      <c r="CP1197">
        <v>0</v>
      </c>
      <c r="CQ1197">
        <v>35</v>
      </c>
      <c r="CR1197" s="33" t="s">
        <v>85</v>
      </c>
    </row>
    <row r="1198" spans="1:96" x14ac:dyDescent="0.25">
      <c r="A1198">
        <v>1197</v>
      </c>
      <c r="B1198">
        <v>80</v>
      </c>
      <c r="C1198" s="24" t="s">
        <v>4019</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424</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s="17">
        <v>0</v>
      </c>
      <c r="BT1198">
        <v>0</v>
      </c>
      <c r="BU1198">
        <v>0</v>
      </c>
      <c r="BV1198">
        <v>0</v>
      </c>
      <c r="BW1198" s="17">
        <v>1</v>
      </c>
      <c r="BX1198">
        <v>0</v>
      </c>
      <c r="BY1198">
        <v>0</v>
      </c>
      <c r="BZ1198" s="17">
        <v>0</v>
      </c>
      <c r="CA1198">
        <v>1</v>
      </c>
      <c r="CB1198">
        <v>0</v>
      </c>
      <c r="CC1198">
        <v>0</v>
      </c>
      <c r="CD1198">
        <v>0</v>
      </c>
      <c r="CE1198">
        <v>0</v>
      </c>
      <c r="CF1198">
        <v>0</v>
      </c>
      <c r="CG1198">
        <v>1</v>
      </c>
      <c r="CH1198">
        <v>0</v>
      </c>
      <c r="CI1198">
        <v>1</v>
      </c>
      <c r="CJ1198">
        <v>1</v>
      </c>
      <c r="CK1198">
        <v>0</v>
      </c>
      <c r="CL1198" s="17">
        <v>0</v>
      </c>
      <c r="CM1198">
        <v>1.159</v>
      </c>
      <c r="CN1198">
        <v>73</v>
      </c>
      <c r="CO1198">
        <v>1</v>
      </c>
      <c r="CP1198">
        <v>0</v>
      </c>
      <c r="CQ1198">
        <v>35</v>
      </c>
      <c r="CR1198" s="33" t="s">
        <v>85</v>
      </c>
    </row>
    <row r="1199" spans="1:96" x14ac:dyDescent="0.25">
      <c r="A1199">
        <v>1198</v>
      </c>
      <c r="B1199">
        <v>80</v>
      </c>
      <c r="C1199" s="24" t="s">
        <v>4019</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424</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s="17">
        <v>0</v>
      </c>
      <c r="BT1199">
        <v>0</v>
      </c>
      <c r="BU1199">
        <v>0</v>
      </c>
      <c r="BV1199">
        <v>0</v>
      </c>
      <c r="BW1199" s="17">
        <v>1</v>
      </c>
      <c r="BX1199">
        <v>0</v>
      </c>
      <c r="BY1199">
        <v>0</v>
      </c>
      <c r="BZ1199" s="17">
        <v>0</v>
      </c>
      <c r="CA1199">
        <v>1</v>
      </c>
      <c r="CB1199">
        <v>0</v>
      </c>
      <c r="CC1199">
        <v>0</v>
      </c>
      <c r="CD1199">
        <v>0</v>
      </c>
      <c r="CE1199">
        <v>0</v>
      </c>
      <c r="CF1199">
        <v>0</v>
      </c>
      <c r="CG1199">
        <v>1</v>
      </c>
      <c r="CH1199">
        <v>0</v>
      </c>
      <c r="CI1199">
        <v>1</v>
      </c>
      <c r="CJ1199">
        <v>1</v>
      </c>
      <c r="CK1199">
        <v>0</v>
      </c>
      <c r="CL1199" s="17">
        <v>0</v>
      </c>
      <c r="CM1199">
        <v>1.159</v>
      </c>
      <c r="CN1199">
        <v>73</v>
      </c>
      <c r="CO1199">
        <v>1</v>
      </c>
      <c r="CP1199">
        <v>0</v>
      </c>
      <c r="CQ1199">
        <v>35</v>
      </c>
      <c r="CR1199" s="33" t="s">
        <v>85</v>
      </c>
    </row>
    <row r="1200" spans="1:96" x14ac:dyDescent="0.25">
      <c r="A1200">
        <v>1199</v>
      </c>
      <c r="B1200">
        <v>80</v>
      </c>
      <c r="C1200" s="24" t="s">
        <v>4019</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424</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s="17">
        <v>0</v>
      </c>
      <c r="BT1200">
        <v>0</v>
      </c>
      <c r="BU1200">
        <v>0</v>
      </c>
      <c r="BV1200">
        <v>0</v>
      </c>
      <c r="BW1200" s="17">
        <v>1</v>
      </c>
      <c r="BX1200">
        <v>0</v>
      </c>
      <c r="BY1200">
        <v>0</v>
      </c>
      <c r="BZ1200" s="17">
        <v>0</v>
      </c>
      <c r="CA1200">
        <v>1</v>
      </c>
      <c r="CB1200">
        <v>0</v>
      </c>
      <c r="CC1200">
        <v>0</v>
      </c>
      <c r="CD1200">
        <v>0</v>
      </c>
      <c r="CE1200">
        <v>0</v>
      </c>
      <c r="CF1200">
        <v>0</v>
      </c>
      <c r="CG1200">
        <v>1</v>
      </c>
      <c r="CH1200">
        <v>0</v>
      </c>
      <c r="CI1200">
        <v>1</v>
      </c>
      <c r="CJ1200">
        <v>1</v>
      </c>
      <c r="CK1200">
        <v>0</v>
      </c>
      <c r="CL1200" s="17">
        <v>0</v>
      </c>
      <c r="CM1200">
        <v>1.159</v>
      </c>
      <c r="CN1200">
        <v>73</v>
      </c>
      <c r="CO1200">
        <v>1</v>
      </c>
      <c r="CP1200">
        <v>0</v>
      </c>
      <c r="CQ1200">
        <v>35</v>
      </c>
      <c r="CR1200" s="33" t="s">
        <v>85</v>
      </c>
    </row>
    <row r="1201" spans="1:96" x14ac:dyDescent="0.25">
      <c r="A1201">
        <v>1200</v>
      </c>
      <c r="B1201">
        <v>81</v>
      </c>
      <c r="C1201" s="24" t="s">
        <v>4032</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225</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s="17">
        <v>0</v>
      </c>
      <c r="BT1201">
        <v>1</v>
      </c>
      <c r="BU1201">
        <v>0</v>
      </c>
      <c r="BV1201">
        <v>0</v>
      </c>
      <c r="BW1201" s="17">
        <v>0</v>
      </c>
      <c r="BX1201">
        <v>0</v>
      </c>
      <c r="BY1201">
        <v>0</v>
      </c>
      <c r="BZ1201" s="17">
        <v>0</v>
      </c>
      <c r="CA1201">
        <v>1</v>
      </c>
      <c r="CB1201">
        <v>1</v>
      </c>
      <c r="CC1201">
        <v>0</v>
      </c>
      <c r="CD1201">
        <v>0</v>
      </c>
      <c r="CE1201">
        <v>1</v>
      </c>
      <c r="CF1201">
        <v>0</v>
      </c>
      <c r="CG1201">
        <v>0</v>
      </c>
      <c r="CH1201">
        <v>0</v>
      </c>
      <c r="CI1201">
        <v>0</v>
      </c>
      <c r="CJ1201">
        <v>0</v>
      </c>
      <c r="CK1201">
        <v>1</v>
      </c>
      <c r="CL1201" s="17">
        <v>0</v>
      </c>
      <c r="CM1201">
        <v>0.52800000000000002</v>
      </c>
      <c r="CN1201">
        <v>17</v>
      </c>
      <c r="CO1201">
        <v>1</v>
      </c>
      <c r="CP1201">
        <v>0</v>
      </c>
      <c r="CQ1201">
        <v>35</v>
      </c>
      <c r="CR1201" s="33" t="s">
        <v>85</v>
      </c>
    </row>
    <row r="1202" spans="1:96" x14ac:dyDescent="0.25">
      <c r="A1202">
        <v>1201</v>
      </c>
      <c r="B1202">
        <v>81</v>
      </c>
      <c r="C1202" s="24" t="s">
        <v>4032</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225</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s="17">
        <v>0</v>
      </c>
      <c r="BT1202">
        <v>1</v>
      </c>
      <c r="BU1202">
        <v>0</v>
      </c>
      <c r="BV1202">
        <v>0</v>
      </c>
      <c r="BW1202" s="17">
        <v>0</v>
      </c>
      <c r="BX1202">
        <v>0</v>
      </c>
      <c r="BY1202">
        <v>0</v>
      </c>
      <c r="BZ1202" s="17">
        <v>0</v>
      </c>
      <c r="CA1202">
        <v>1</v>
      </c>
      <c r="CB1202">
        <v>1</v>
      </c>
      <c r="CC1202">
        <v>0</v>
      </c>
      <c r="CD1202">
        <v>0</v>
      </c>
      <c r="CE1202">
        <v>1</v>
      </c>
      <c r="CF1202">
        <v>0</v>
      </c>
      <c r="CG1202">
        <v>0</v>
      </c>
      <c r="CH1202">
        <v>0</v>
      </c>
      <c r="CI1202">
        <v>0</v>
      </c>
      <c r="CJ1202">
        <v>0</v>
      </c>
      <c r="CK1202">
        <v>1</v>
      </c>
      <c r="CL1202" s="17">
        <v>0</v>
      </c>
      <c r="CM1202">
        <v>0.52800000000000002</v>
      </c>
      <c r="CN1202">
        <v>17</v>
      </c>
      <c r="CO1202">
        <v>1</v>
      </c>
      <c r="CP1202">
        <v>0</v>
      </c>
      <c r="CQ1202">
        <v>35</v>
      </c>
      <c r="CR1202" s="33" t="s">
        <v>85</v>
      </c>
    </row>
    <row r="1203" spans="1:96" x14ac:dyDescent="0.25">
      <c r="A1203">
        <v>1202</v>
      </c>
      <c r="B1203">
        <v>81</v>
      </c>
      <c r="C1203" s="24" t="s">
        <v>4032</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225</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s="17">
        <v>0</v>
      </c>
      <c r="BT1203">
        <v>1</v>
      </c>
      <c r="BU1203">
        <v>0</v>
      </c>
      <c r="BV1203">
        <v>0</v>
      </c>
      <c r="BW1203" s="17">
        <v>0</v>
      </c>
      <c r="BX1203">
        <v>0</v>
      </c>
      <c r="BY1203">
        <v>0</v>
      </c>
      <c r="BZ1203" s="17">
        <v>0</v>
      </c>
      <c r="CA1203">
        <v>1</v>
      </c>
      <c r="CB1203">
        <v>1</v>
      </c>
      <c r="CC1203">
        <v>0</v>
      </c>
      <c r="CD1203">
        <v>0</v>
      </c>
      <c r="CE1203">
        <v>1</v>
      </c>
      <c r="CF1203">
        <v>0</v>
      </c>
      <c r="CG1203">
        <v>0</v>
      </c>
      <c r="CH1203">
        <v>0</v>
      </c>
      <c r="CI1203">
        <v>0</v>
      </c>
      <c r="CJ1203">
        <v>0</v>
      </c>
      <c r="CK1203">
        <v>1</v>
      </c>
      <c r="CL1203" s="17">
        <v>0</v>
      </c>
      <c r="CM1203">
        <v>0.52800000000000002</v>
      </c>
      <c r="CN1203">
        <v>17</v>
      </c>
      <c r="CO1203">
        <v>1</v>
      </c>
      <c r="CP1203">
        <v>0</v>
      </c>
      <c r="CQ1203">
        <v>35</v>
      </c>
      <c r="CR1203" s="33" t="s">
        <v>85</v>
      </c>
    </row>
    <row r="1204" spans="1:96" x14ac:dyDescent="0.25">
      <c r="A1204">
        <v>1203</v>
      </c>
      <c r="B1204">
        <v>81</v>
      </c>
      <c r="C1204" s="24" t="s">
        <v>4032</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225</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s="17">
        <v>0</v>
      </c>
      <c r="BT1204">
        <v>1</v>
      </c>
      <c r="BU1204">
        <v>0</v>
      </c>
      <c r="BV1204">
        <v>0</v>
      </c>
      <c r="BW1204" s="17">
        <v>0</v>
      </c>
      <c r="BX1204">
        <v>0</v>
      </c>
      <c r="BY1204">
        <v>0</v>
      </c>
      <c r="BZ1204" s="17">
        <v>0</v>
      </c>
      <c r="CA1204">
        <v>1</v>
      </c>
      <c r="CB1204">
        <v>1</v>
      </c>
      <c r="CC1204">
        <v>0</v>
      </c>
      <c r="CD1204">
        <v>0</v>
      </c>
      <c r="CE1204">
        <v>1</v>
      </c>
      <c r="CF1204">
        <v>0</v>
      </c>
      <c r="CG1204">
        <v>0</v>
      </c>
      <c r="CH1204">
        <v>0</v>
      </c>
      <c r="CI1204">
        <v>0</v>
      </c>
      <c r="CJ1204">
        <v>0</v>
      </c>
      <c r="CK1204">
        <v>1</v>
      </c>
      <c r="CL1204" s="17">
        <v>0</v>
      </c>
      <c r="CM1204">
        <v>0.52800000000000002</v>
      </c>
      <c r="CN1204">
        <v>17</v>
      </c>
      <c r="CO1204">
        <v>1</v>
      </c>
      <c r="CP1204">
        <v>0</v>
      </c>
      <c r="CQ1204">
        <v>35</v>
      </c>
      <c r="CR1204" s="33" t="s">
        <v>85</v>
      </c>
    </row>
    <row r="1205" spans="1:96" x14ac:dyDescent="0.25">
      <c r="A1205">
        <v>1204</v>
      </c>
      <c r="B1205">
        <v>81</v>
      </c>
      <c r="C1205" s="24" t="s">
        <v>4032</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225</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s="17">
        <v>0</v>
      </c>
      <c r="BT1205">
        <v>1</v>
      </c>
      <c r="BU1205">
        <v>0</v>
      </c>
      <c r="BV1205">
        <v>0</v>
      </c>
      <c r="BW1205" s="17">
        <v>0</v>
      </c>
      <c r="BX1205">
        <v>0</v>
      </c>
      <c r="BY1205">
        <v>0</v>
      </c>
      <c r="BZ1205" s="17">
        <v>0</v>
      </c>
      <c r="CA1205">
        <v>1</v>
      </c>
      <c r="CB1205">
        <v>1</v>
      </c>
      <c r="CC1205">
        <v>0</v>
      </c>
      <c r="CD1205">
        <v>0</v>
      </c>
      <c r="CE1205">
        <v>1</v>
      </c>
      <c r="CF1205">
        <v>0</v>
      </c>
      <c r="CG1205">
        <v>0</v>
      </c>
      <c r="CH1205">
        <v>0</v>
      </c>
      <c r="CI1205">
        <v>0</v>
      </c>
      <c r="CJ1205">
        <v>0</v>
      </c>
      <c r="CK1205">
        <v>1</v>
      </c>
      <c r="CL1205" s="17">
        <v>0</v>
      </c>
      <c r="CM1205">
        <v>0.52800000000000002</v>
      </c>
      <c r="CN1205">
        <v>17</v>
      </c>
      <c r="CO1205">
        <v>1</v>
      </c>
      <c r="CP1205">
        <v>0</v>
      </c>
      <c r="CQ1205">
        <v>35</v>
      </c>
      <c r="CR1205" s="33" t="s">
        <v>85</v>
      </c>
    </row>
    <row r="1206" spans="1:96" x14ac:dyDescent="0.25">
      <c r="A1206">
        <v>1205</v>
      </c>
      <c r="B1206">
        <v>81</v>
      </c>
      <c r="C1206" s="24" t="s">
        <v>4032</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225</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s="17">
        <v>0</v>
      </c>
      <c r="BT1206">
        <v>1</v>
      </c>
      <c r="BU1206">
        <v>0</v>
      </c>
      <c r="BV1206">
        <v>0</v>
      </c>
      <c r="BW1206" s="17">
        <v>0</v>
      </c>
      <c r="BX1206">
        <v>0</v>
      </c>
      <c r="BY1206">
        <v>0</v>
      </c>
      <c r="BZ1206" s="17">
        <v>0</v>
      </c>
      <c r="CA1206">
        <v>1</v>
      </c>
      <c r="CB1206">
        <v>1</v>
      </c>
      <c r="CC1206">
        <v>0</v>
      </c>
      <c r="CD1206">
        <v>0</v>
      </c>
      <c r="CE1206">
        <v>1</v>
      </c>
      <c r="CF1206">
        <v>0</v>
      </c>
      <c r="CG1206">
        <v>0</v>
      </c>
      <c r="CH1206">
        <v>0</v>
      </c>
      <c r="CI1206">
        <v>0</v>
      </c>
      <c r="CJ1206">
        <v>0</v>
      </c>
      <c r="CK1206">
        <v>1</v>
      </c>
      <c r="CL1206" s="17">
        <v>0</v>
      </c>
      <c r="CM1206">
        <v>0.52800000000000002</v>
      </c>
      <c r="CN1206">
        <v>17</v>
      </c>
      <c r="CO1206">
        <v>1</v>
      </c>
      <c r="CP1206">
        <v>0</v>
      </c>
      <c r="CQ1206">
        <v>35</v>
      </c>
      <c r="CR1206" s="33" t="s">
        <v>85</v>
      </c>
    </row>
    <row r="1207" spans="1:96" x14ac:dyDescent="0.25">
      <c r="A1207">
        <v>1206</v>
      </c>
      <c r="B1207">
        <v>81</v>
      </c>
      <c r="C1207" s="24" t="s">
        <v>4032</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225</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s="17">
        <v>0</v>
      </c>
      <c r="BT1207">
        <v>1</v>
      </c>
      <c r="BU1207">
        <v>0</v>
      </c>
      <c r="BV1207">
        <v>0</v>
      </c>
      <c r="BW1207" s="17">
        <v>0</v>
      </c>
      <c r="BX1207">
        <v>0</v>
      </c>
      <c r="BY1207">
        <v>0</v>
      </c>
      <c r="BZ1207" s="17">
        <v>0</v>
      </c>
      <c r="CA1207">
        <v>1</v>
      </c>
      <c r="CB1207">
        <v>1</v>
      </c>
      <c r="CC1207">
        <v>0</v>
      </c>
      <c r="CD1207">
        <v>0</v>
      </c>
      <c r="CE1207">
        <v>1</v>
      </c>
      <c r="CF1207">
        <v>0</v>
      </c>
      <c r="CG1207">
        <v>0</v>
      </c>
      <c r="CH1207">
        <v>0</v>
      </c>
      <c r="CI1207">
        <v>0</v>
      </c>
      <c r="CJ1207">
        <v>0</v>
      </c>
      <c r="CK1207">
        <v>1</v>
      </c>
      <c r="CL1207" s="17">
        <v>0</v>
      </c>
      <c r="CM1207">
        <v>0.52800000000000002</v>
      </c>
      <c r="CN1207">
        <v>17</v>
      </c>
      <c r="CO1207">
        <v>1</v>
      </c>
      <c r="CP1207">
        <v>0</v>
      </c>
      <c r="CQ1207">
        <v>35</v>
      </c>
      <c r="CR1207" s="33" t="s">
        <v>85</v>
      </c>
    </row>
    <row r="1208" spans="1:96" x14ac:dyDescent="0.25">
      <c r="A1208">
        <v>1207</v>
      </c>
      <c r="B1208">
        <v>81</v>
      </c>
      <c r="C1208" s="24" t="s">
        <v>4032</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225</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s="17">
        <v>0</v>
      </c>
      <c r="BT1208">
        <v>1</v>
      </c>
      <c r="BU1208">
        <v>0</v>
      </c>
      <c r="BV1208">
        <v>0</v>
      </c>
      <c r="BW1208" s="17">
        <v>0</v>
      </c>
      <c r="BX1208">
        <v>0</v>
      </c>
      <c r="BY1208">
        <v>0</v>
      </c>
      <c r="BZ1208" s="17">
        <v>0</v>
      </c>
      <c r="CA1208">
        <v>1</v>
      </c>
      <c r="CB1208">
        <v>1</v>
      </c>
      <c r="CC1208">
        <v>0</v>
      </c>
      <c r="CD1208">
        <v>0</v>
      </c>
      <c r="CE1208">
        <v>1</v>
      </c>
      <c r="CF1208">
        <v>0</v>
      </c>
      <c r="CG1208">
        <v>0</v>
      </c>
      <c r="CH1208">
        <v>0</v>
      </c>
      <c r="CI1208">
        <v>0</v>
      </c>
      <c r="CJ1208">
        <v>0</v>
      </c>
      <c r="CK1208">
        <v>1</v>
      </c>
      <c r="CL1208" s="17">
        <v>0</v>
      </c>
      <c r="CM1208">
        <v>0.52800000000000002</v>
      </c>
      <c r="CN1208">
        <v>17</v>
      </c>
      <c r="CO1208">
        <v>1</v>
      </c>
      <c r="CP1208">
        <v>0</v>
      </c>
      <c r="CQ1208">
        <v>35</v>
      </c>
      <c r="CR1208" s="33" t="s">
        <v>85</v>
      </c>
    </row>
    <row r="1209" spans="1:96" x14ac:dyDescent="0.25">
      <c r="A1209">
        <v>1208</v>
      </c>
      <c r="B1209">
        <v>81</v>
      </c>
      <c r="C1209" s="24" t="s">
        <v>4032</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225</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s="17">
        <v>0</v>
      </c>
      <c r="BT1209">
        <v>1</v>
      </c>
      <c r="BU1209">
        <v>0</v>
      </c>
      <c r="BV1209">
        <v>0</v>
      </c>
      <c r="BW1209" s="17">
        <v>0</v>
      </c>
      <c r="BX1209">
        <v>0</v>
      </c>
      <c r="BY1209">
        <v>0</v>
      </c>
      <c r="BZ1209" s="17">
        <v>0</v>
      </c>
      <c r="CA1209">
        <v>1</v>
      </c>
      <c r="CB1209">
        <v>1</v>
      </c>
      <c r="CC1209">
        <v>0</v>
      </c>
      <c r="CD1209">
        <v>0</v>
      </c>
      <c r="CE1209">
        <v>1</v>
      </c>
      <c r="CF1209">
        <v>0</v>
      </c>
      <c r="CG1209">
        <v>0</v>
      </c>
      <c r="CH1209">
        <v>0</v>
      </c>
      <c r="CI1209">
        <v>0</v>
      </c>
      <c r="CJ1209">
        <v>0</v>
      </c>
      <c r="CK1209">
        <v>1</v>
      </c>
      <c r="CL1209" s="17">
        <v>0</v>
      </c>
      <c r="CM1209">
        <v>0.52800000000000002</v>
      </c>
      <c r="CN1209">
        <v>17</v>
      </c>
      <c r="CO1209">
        <v>1</v>
      </c>
      <c r="CP1209">
        <v>0</v>
      </c>
      <c r="CQ1209">
        <v>35</v>
      </c>
      <c r="CR1209" s="33" t="s">
        <v>85</v>
      </c>
    </row>
    <row r="1210" spans="1:96" x14ac:dyDescent="0.25">
      <c r="A1210">
        <v>1209</v>
      </c>
      <c r="B1210">
        <v>81</v>
      </c>
      <c r="C1210" s="24" t="s">
        <v>4032</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225</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s="17">
        <v>0</v>
      </c>
      <c r="BT1210">
        <v>1</v>
      </c>
      <c r="BU1210">
        <v>0</v>
      </c>
      <c r="BV1210">
        <v>0</v>
      </c>
      <c r="BW1210" s="17">
        <v>0</v>
      </c>
      <c r="BX1210">
        <v>0</v>
      </c>
      <c r="BY1210">
        <v>0</v>
      </c>
      <c r="BZ1210" s="17">
        <v>0</v>
      </c>
      <c r="CA1210">
        <v>1</v>
      </c>
      <c r="CB1210">
        <v>1</v>
      </c>
      <c r="CC1210">
        <v>0</v>
      </c>
      <c r="CD1210">
        <v>0</v>
      </c>
      <c r="CE1210">
        <v>1</v>
      </c>
      <c r="CF1210">
        <v>0</v>
      </c>
      <c r="CG1210">
        <v>0</v>
      </c>
      <c r="CH1210">
        <v>0</v>
      </c>
      <c r="CI1210">
        <v>0</v>
      </c>
      <c r="CJ1210">
        <v>0</v>
      </c>
      <c r="CK1210">
        <v>1</v>
      </c>
      <c r="CL1210" s="17">
        <v>0</v>
      </c>
      <c r="CM1210">
        <v>0.52800000000000002</v>
      </c>
      <c r="CN1210">
        <v>17</v>
      </c>
      <c r="CO1210">
        <v>1</v>
      </c>
      <c r="CP1210">
        <v>0</v>
      </c>
      <c r="CQ1210">
        <v>35</v>
      </c>
      <c r="CR1210" s="33" t="s">
        <v>85</v>
      </c>
    </row>
    <row r="1211" spans="1:96" x14ac:dyDescent="0.25">
      <c r="A1211">
        <v>1210</v>
      </c>
      <c r="B1211">
        <v>81</v>
      </c>
      <c r="C1211" s="24" t="s">
        <v>4032</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225</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s="17">
        <v>0</v>
      </c>
      <c r="BT1211">
        <v>1</v>
      </c>
      <c r="BU1211">
        <v>0</v>
      </c>
      <c r="BV1211">
        <v>0</v>
      </c>
      <c r="BW1211" s="17">
        <v>0</v>
      </c>
      <c r="BX1211">
        <v>0</v>
      </c>
      <c r="BY1211">
        <v>0</v>
      </c>
      <c r="BZ1211" s="17">
        <v>0</v>
      </c>
      <c r="CA1211">
        <v>1</v>
      </c>
      <c r="CB1211">
        <v>1</v>
      </c>
      <c r="CC1211">
        <v>0</v>
      </c>
      <c r="CD1211">
        <v>0</v>
      </c>
      <c r="CE1211">
        <v>1</v>
      </c>
      <c r="CF1211">
        <v>0</v>
      </c>
      <c r="CG1211">
        <v>0</v>
      </c>
      <c r="CH1211">
        <v>0</v>
      </c>
      <c r="CI1211">
        <v>0</v>
      </c>
      <c r="CJ1211">
        <v>0</v>
      </c>
      <c r="CK1211">
        <v>1</v>
      </c>
      <c r="CL1211" s="17">
        <v>0</v>
      </c>
      <c r="CM1211">
        <v>0.52800000000000002</v>
      </c>
      <c r="CN1211">
        <v>17</v>
      </c>
      <c r="CO1211">
        <v>1</v>
      </c>
      <c r="CP1211">
        <v>0</v>
      </c>
      <c r="CQ1211">
        <v>35</v>
      </c>
      <c r="CR1211" s="33" t="s">
        <v>85</v>
      </c>
    </row>
    <row r="1212" spans="1:96" x14ac:dyDescent="0.25">
      <c r="A1212">
        <v>1211</v>
      </c>
      <c r="B1212">
        <v>81</v>
      </c>
      <c r="C1212" s="24" t="s">
        <v>4032</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225</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s="17">
        <v>0</v>
      </c>
      <c r="BT1212">
        <v>1</v>
      </c>
      <c r="BU1212">
        <v>0</v>
      </c>
      <c r="BV1212">
        <v>0</v>
      </c>
      <c r="BW1212" s="17">
        <v>0</v>
      </c>
      <c r="BX1212">
        <v>0</v>
      </c>
      <c r="BY1212">
        <v>0</v>
      </c>
      <c r="BZ1212" s="17">
        <v>0</v>
      </c>
      <c r="CA1212">
        <v>1</v>
      </c>
      <c r="CB1212">
        <v>1</v>
      </c>
      <c r="CC1212">
        <v>0</v>
      </c>
      <c r="CD1212">
        <v>0</v>
      </c>
      <c r="CE1212">
        <v>1</v>
      </c>
      <c r="CF1212">
        <v>0</v>
      </c>
      <c r="CG1212">
        <v>0</v>
      </c>
      <c r="CH1212">
        <v>0</v>
      </c>
      <c r="CI1212">
        <v>0</v>
      </c>
      <c r="CJ1212">
        <v>0</v>
      </c>
      <c r="CK1212">
        <v>1</v>
      </c>
      <c r="CL1212" s="17">
        <v>0</v>
      </c>
      <c r="CM1212">
        <v>0.52800000000000002</v>
      </c>
      <c r="CN1212">
        <v>17</v>
      </c>
      <c r="CO1212">
        <v>1</v>
      </c>
      <c r="CP1212">
        <v>0</v>
      </c>
      <c r="CQ1212">
        <v>35</v>
      </c>
      <c r="CR1212" s="33" t="s">
        <v>85</v>
      </c>
    </row>
    <row r="1213" spans="1:96" x14ac:dyDescent="0.25">
      <c r="A1213">
        <v>1212</v>
      </c>
      <c r="B1213">
        <v>81</v>
      </c>
      <c r="C1213" s="24" t="s">
        <v>4032</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225</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s="17">
        <v>0</v>
      </c>
      <c r="BT1213">
        <v>1</v>
      </c>
      <c r="BU1213">
        <v>0</v>
      </c>
      <c r="BV1213">
        <v>0</v>
      </c>
      <c r="BW1213" s="17">
        <v>0</v>
      </c>
      <c r="BX1213">
        <v>0</v>
      </c>
      <c r="BY1213">
        <v>0</v>
      </c>
      <c r="BZ1213" s="17">
        <v>0</v>
      </c>
      <c r="CA1213">
        <v>1</v>
      </c>
      <c r="CB1213">
        <v>1</v>
      </c>
      <c r="CC1213">
        <v>0</v>
      </c>
      <c r="CD1213">
        <v>0</v>
      </c>
      <c r="CE1213">
        <v>1</v>
      </c>
      <c r="CF1213">
        <v>0</v>
      </c>
      <c r="CG1213">
        <v>0</v>
      </c>
      <c r="CH1213">
        <v>0</v>
      </c>
      <c r="CI1213">
        <v>0</v>
      </c>
      <c r="CJ1213">
        <v>0</v>
      </c>
      <c r="CK1213">
        <v>1</v>
      </c>
      <c r="CL1213" s="17">
        <v>0</v>
      </c>
      <c r="CM1213">
        <v>0.52800000000000002</v>
      </c>
      <c r="CN1213">
        <v>17</v>
      </c>
      <c r="CO1213">
        <v>1</v>
      </c>
      <c r="CP1213">
        <v>0</v>
      </c>
      <c r="CQ1213">
        <v>35</v>
      </c>
      <c r="CR1213" s="33" t="s">
        <v>85</v>
      </c>
    </row>
    <row r="1214" spans="1:96" x14ac:dyDescent="0.25">
      <c r="A1214">
        <v>1213</v>
      </c>
      <c r="B1214">
        <v>81</v>
      </c>
      <c r="C1214" s="24" t="s">
        <v>4032</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225</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s="17">
        <v>0</v>
      </c>
      <c r="BT1214">
        <v>1</v>
      </c>
      <c r="BU1214">
        <v>0</v>
      </c>
      <c r="BV1214">
        <v>0</v>
      </c>
      <c r="BW1214" s="17">
        <v>0</v>
      </c>
      <c r="BX1214">
        <v>0</v>
      </c>
      <c r="BY1214">
        <v>0</v>
      </c>
      <c r="BZ1214" s="17">
        <v>0</v>
      </c>
      <c r="CA1214">
        <v>1</v>
      </c>
      <c r="CB1214">
        <v>1</v>
      </c>
      <c r="CC1214">
        <v>0</v>
      </c>
      <c r="CD1214">
        <v>0</v>
      </c>
      <c r="CE1214">
        <v>1</v>
      </c>
      <c r="CF1214">
        <v>0</v>
      </c>
      <c r="CG1214">
        <v>0</v>
      </c>
      <c r="CH1214">
        <v>0</v>
      </c>
      <c r="CI1214">
        <v>0</v>
      </c>
      <c r="CJ1214">
        <v>0</v>
      </c>
      <c r="CK1214">
        <v>1</v>
      </c>
      <c r="CL1214" s="17">
        <v>0</v>
      </c>
      <c r="CM1214">
        <v>0.52800000000000002</v>
      </c>
      <c r="CN1214">
        <v>17</v>
      </c>
      <c r="CO1214">
        <v>1</v>
      </c>
      <c r="CP1214">
        <v>0</v>
      </c>
      <c r="CQ1214">
        <v>35</v>
      </c>
      <c r="CR1214" s="33" t="s">
        <v>85</v>
      </c>
    </row>
    <row r="1215" spans="1:96" x14ac:dyDescent="0.25">
      <c r="A1215">
        <v>1214</v>
      </c>
      <c r="B1215">
        <v>81</v>
      </c>
      <c r="C1215" s="24" t="s">
        <v>4032</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225</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s="17">
        <v>0</v>
      </c>
      <c r="BT1215">
        <v>1</v>
      </c>
      <c r="BU1215">
        <v>0</v>
      </c>
      <c r="BV1215">
        <v>0</v>
      </c>
      <c r="BW1215" s="17">
        <v>0</v>
      </c>
      <c r="BX1215">
        <v>0</v>
      </c>
      <c r="BY1215">
        <v>0</v>
      </c>
      <c r="BZ1215" s="17">
        <v>0</v>
      </c>
      <c r="CA1215">
        <v>1</v>
      </c>
      <c r="CB1215">
        <v>1</v>
      </c>
      <c r="CC1215">
        <v>0</v>
      </c>
      <c r="CD1215">
        <v>0</v>
      </c>
      <c r="CE1215">
        <v>1</v>
      </c>
      <c r="CF1215">
        <v>0</v>
      </c>
      <c r="CG1215">
        <v>0</v>
      </c>
      <c r="CH1215">
        <v>0</v>
      </c>
      <c r="CI1215">
        <v>0</v>
      </c>
      <c r="CJ1215">
        <v>0</v>
      </c>
      <c r="CK1215">
        <v>1</v>
      </c>
      <c r="CL1215" s="17">
        <v>0</v>
      </c>
      <c r="CM1215">
        <v>0.52800000000000002</v>
      </c>
      <c r="CN1215">
        <v>17</v>
      </c>
      <c r="CO1215">
        <v>1</v>
      </c>
      <c r="CP1215">
        <v>0</v>
      </c>
      <c r="CQ1215">
        <v>35</v>
      </c>
      <c r="CR1215" s="33" t="s">
        <v>85</v>
      </c>
    </row>
    <row r="1216" spans="1:96" x14ac:dyDescent="0.25">
      <c r="A1216">
        <v>1215</v>
      </c>
      <c r="B1216">
        <v>81</v>
      </c>
      <c r="C1216" s="24" t="s">
        <v>4032</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225</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s="17">
        <v>0</v>
      </c>
      <c r="BT1216">
        <v>1</v>
      </c>
      <c r="BU1216">
        <v>0</v>
      </c>
      <c r="BV1216">
        <v>0</v>
      </c>
      <c r="BW1216" s="17">
        <v>0</v>
      </c>
      <c r="BX1216">
        <v>0</v>
      </c>
      <c r="BY1216">
        <v>0</v>
      </c>
      <c r="BZ1216" s="17">
        <v>0</v>
      </c>
      <c r="CA1216">
        <v>1</v>
      </c>
      <c r="CB1216">
        <v>1</v>
      </c>
      <c r="CC1216">
        <v>0</v>
      </c>
      <c r="CD1216">
        <v>0</v>
      </c>
      <c r="CE1216">
        <v>1</v>
      </c>
      <c r="CF1216">
        <v>0</v>
      </c>
      <c r="CG1216">
        <v>0</v>
      </c>
      <c r="CH1216">
        <v>0</v>
      </c>
      <c r="CI1216">
        <v>0</v>
      </c>
      <c r="CJ1216">
        <v>0</v>
      </c>
      <c r="CK1216">
        <v>1</v>
      </c>
      <c r="CL1216" s="17">
        <v>0</v>
      </c>
      <c r="CM1216">
        <v>0.52800000000000002</v>
      </c>
      <c r="CN1216">
        <v>17</v>
      </c>
      <c r="CO1216">
        <v>1</v>
      </c>
      <c r="CP1216">
        <v>0</v>
      </c>
      <c r="CQ1216">
        <v>35</v>
      </c>
      <c r="CR1216" s="33" t="s">
        <v>85</v>
      </c>
    </row>
    <row r="1217" spans="1:96" x14ac:dyDescent="0.25">
      <c r="A1217">
        <v>1216</v>
      </c>
      <c r="B1217">
        <v>81</v>
      </c>
      <c r="C1217" s="24" t="s">
        <v>4032</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225</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s="17">
        <v>0</v>
      </c>
      <c r="BT1217">
        <v>1</v>
      </c>
      <c r="BU1217">
        <v>0</v>
      </c>
      <c r="BV1217">
        <v>0</v>
      </c>
      <c r="BW1217" s="17">
        <v>0</v>
      </c>
      <c r="BX1217">
        <v>0</v>
      </c>
      <c r="BY1217">
        <v>0</v>
      </c>
      <c r="BZ1217" s="17">
        <v>0</v>
      </c>
      <c r="CA1217">
        <v>1</v>
      </c>
      <c r="CB1217">
        <v>1</v>
      </c>
      <c r="CC1217">
        <v>0</v>
      </c>
      <c r="CD1217">
        <v>0</v>
      </c>
      <c r="CE1217">
        <v>1</v>
      </c>
      <c r="CF1217">
        <v>0</v>
      </c>
      <c r="CG1217">
        <v>0</v>
      </c>
      <c r="CH1217">
        <v>0</v>
      </c>
      <c r="CI1217">
        <v>0</v>
      </c>
      <c r="CJ1217">
        <v>0</v>
      </c>
      <c r="CK1217">
        <v>1</v>
      </c>
      <c r="CL1217" s="17">
        <v>0</v>
      </c>
      <c r="CM1217">
        <v>0.52800000000000002</v>
      </c>
      <c r="CN1217">
        <v>17</v>
      </c>
      <c r="CO1217">
        <v>1</v>
      </c>
      <c r="CP1217">
        <v>0</v>
      </c>
      <c r="CQ1217">
        <v>35</v>
      </c>
      <c r="CR1217" s="33" t="s">
        <v>85</v>
      </c>
    </row>
    <row r="1218" spans="1:96" x14ac:dyDescent="0.25">
      <c r="A1218">
        <v>1217</v>
      </c>
      <c r="B1218">
        <v>81</v>
      </c>
      <c r="C1218" s="24" t="s">
        <v>4032</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225</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s="17">
        <v>0</v>
      </c>
      <c r="BT1218">
        <v>1</v>
      </c>
      <c r="BU1218">
        <v>0</v>
      </c>
      <c r="BV1218">
        <v>0</v>
      </c>
      <c r="BW1218" s="17">
        <v>0</v>
      </c>
      <c r="BX1218">
        <v>0</v>
      </c>
      <c r="BY1218">
        <v>0</v>
      </c>
      <c r="BZ1218" s="17">
        <v>0</v>
      </c>
      <c r="CA1218">
        <v>1</v>
      </c>
      <c r="CB1218">
        <v>1</v>
      </c>
      <c r="CC1218">
        <v>0</v>
      </c>
      <c r="CD1218">
        <v>0</v>
      </c>
      <c r="CE1218">
        <v>1</v>
      </c>
      <c r="CF1218">
        <v>0</v>
      </c>
      <c r="CG1218">
        <v>0</v>
      </c>
      <c r="CH1218">
        <v>0</v>
      </c>
      <c r="CI1218">
        <v>0</v>
      </c>
      <c r="CJ1218">
        <v>0</v>
      </c>
      <c r="CK1218">
        <v>1</v>
      </c>
      <c r="CL1218" s="17">
        <v>0</v>
      </c>
      <c r="CM1218">
        <v>0.52800000000000002</v>
      </c>
      <c r="CN1218">
        <v>17</v>
      </c>
      <c r="CO1218">
        <v>1</v>
      </c>
      <c r="CP1218">
        <v>0</v>
      </c>
      <c r="CQ1218">
        <v>35</v>
      </c>
      <c r="CR1218" s="33" t="s">
        <v>85</v>
      </c>
    </row>
    <row r="1219" spans="1:96" x14ac:dyDescent="0.25">
      <c r="A1219">
        <v>1218</v>
      </c>
      <c r="B1219">
        <v>81</v>
      </c>
      <c r="C1219" s="24" t="s">
        <v>4032</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225</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s="17">
        <v>0</v>
      </c>
      <c r="BT1219">
        <v>1</v>
      </c>
      <c r="BU1219">
        <v>0</v>
      </c>
      <c r="BV1219">
        <v>0</v>
      </c>
      <c r="BW1219" s="17">
        <v>0</v>
      </c>
      <c r="BX1219">
        <v>0</v>
      </c>
      <c r="BY1219">
        <v>0</v>
      </c>
      <c r="BZ1219" s="17">
        <v>0</v>
      </c>
      <c r="CA1219">
        <v>1</v>
      </c>
      <c r="CB1219">
        <v>1</v>
      </c>
      <c r="CC1219">
        <v>0</v>
      </c>
      <c r="CD1219">
        <v>0</v>
      </c>
      <c r="CE1219">
        <v>1</v>
      </c>
      <c r="CF1219">
        <v>0</v>
      </c>
      <c r="CG1219">
        <v>0</v>
      </c>
      <c r="CH1219">
        <v>0</v>
      </c>
      <c r="CI1219">
        <v>0</v>
      </c>
      <c r="CJ1219">
        <v>0</v>
      </c>
      <c r="CK1219">
        <v>1</v>
      </c>
      <c r="CL1219" s="17">
        <v>0</v>
      </c>
      <c r="CM1219">
        <v>0.52800000000000002</v>
      </c>
      <c r="CN1219">
        <v>17</v>
      </c>
      <c r="CO1219">
        <v>1</v>
      </c>
      <c r="CP1219">
        <v>0</v>
      </c>
      <c r="CQ1219">
        <v>35</v>
      </c>
      <c r="CR1219" s="33" t="s">
        <v>85</v>
      </c>
    </row>
    <row r="1220" spans="1:96" x14ac:dyDescent="0.25">
      <c r="A1220">
        <v>1219</v>
      </c>
      <c r="B1220">
        <v>81</v>
      </c>
      <c r="C1220" s="24" t="s">
        <v>4032</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225</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s="17">
        <v>0</v>
      </c>
      <c r="BT1220">
        <v>1</v>
      </c>
      <c r="BU1220">
        <v>0</v>
      </c>
      <c r="BV1220">
        <v>0</v>
      </c>
      <c r="BW1220" s="17">
        <v>0</v>
      </c>
      <c r="BX1220">
        <v>0</v>
      </c>
      <c r="BY1220">
        <v>0</v>
      </c>
      <c r="BZ1220" s="17">
        <v>0</v>
      </c>
      <c r="CA1220">
        <v>1</v>
      </c>
      <c r="CB1220">
        <v>1</v>
      </c>
      <c r="CC1220">
        <v>0</v>
      </c>
      <c r="CD1220">
        <v>0</v>
      </c>
      <c r="CE1220">
        <v>1</v>
      </c>
      <c r="CF1220">
        <v>0</v>
      </c>
      <c r="CG1220">
        <v>0</v>
      </c>
      <c r="CH1220">
        <v>0</v>
      </c>
      <c r="CI1220">
        <v>0</v>
      </c>
      <c r="CJ1220">
        <v>0</v>
      </c>
      <c r="CK1220">
        <v>1</v>
      </c>
      <c r="CL1220" s="17">
        <v>0</v>
      </c>
      <c r="CM1220">
        <v>0.52800000000000002</v>
      </c>
      <c r="CN1220">
        <v>17</v>
      </c>
      <c r="CO1220">
        <v>1</v>
      </c>
      <c r="CP1220">
        <v>0</v>
      </c>
      <c r="CQ1220">
        <v>35</v>
      </c>
      <c r="CR1220" s="33" t="s">
        <v>85</v>
      </c>
    </row>
    <row r="1221" spans="1:96" x14ac:dyDescent="0.25">
      <c r="A1221">
        <v>1220</v>
      </c>
      <c r="B1221">
        <v>81</v>
      </c>
      <c r="C1221" s="24" t="s">
        <v>4032</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225</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s="17">
        <v>0</v>
      </c>
      <c r="BT1221">
        <v>1</v>
      </c>
      <c r="BU1221">
        <v>0</v>
      </c>
      <c r="BV1221">
        <v>0</v>
      </c>
      <c r="BW1221" s="17">
        <v>0</v>
      </c>
      <c r="BX1221">
        <v>0</v>
      </c>
      <c r="BY1221">
        <v>0</v>
      </c>
      <c r="BZ1221" s="17">
        <v>0</v>
      </c>
      <c r="CA1221">
        <v>1</v>
      </c>
      <c r="CB1221">
        <v>1</v>
      </c>
      <c r="CC1221">
        <v>0</v>
      </c>
      <c r="CD1221">
        <v>0</v>
      </c>
      <c r="CE1221">
        <v>1</v>
      </c>
      <c r="CF1221">
        <v>0</v>
      </c>
      <c r="CG1221">
        <v>0</v>
      </c>
      <c r="CH1221">
        <v>0</v>
      </c>
      <c r="CI1221">
        <v>0</v>
      </c>
      <c r="CJ1221">
        <v>0</v>
      </c>
      <c r="CK1221">
        <v>1</v>
      </c>
      <c r="CL1221" s="17">
        <v>0</v>
      </c>
      <c r="CM1221">
        <v>0.52800000000000002</v>
      </c>
      <c r="CN1221">
        <v>17</v>
      </c>
      <c r="CO1221">
        <v>1</v>
      </c>
      <c r="CP1221">
        <v>0</v>
      </c>
      <c r="CQ1221">
        <v>35</v>
      </c>
      <c r="CR1221" s="33" t="s">
        <v>85</v>
      </c>
    </row>
    <row r="1222" spans="1:96" x14ac:dyDescent="0.25">
      <c r="A1222">
        <v>1221</v>
      </c>
      <c r="B1222">
        <v>81</v>
      </c>
      <c r="C1222" s="24" t="s">
        <v>4032</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225</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s="17">
        <v>0</v>
      </c>
      <c r="BT1222">
        <v>1</v>
      </c>
      <c r="BU1222">
        <v>0</v>
      </c>
      <c r="BV1222">
        <v>0</v>
      </c>
      <c r="BW1222" s="17">
        <v>0</v>
      </c>
      <c r="BX1222">
        <v>0</v>
      </c>
      <c r="BY1222">
        <v>0</v>
      </c>
      <c r="BZ1222" s="17">
        <v>0</v>
      </c>
      <c r="CA1222">
        <v>1</v>
      </c>
      <c r="CB1222">
        <v>1</v>
      </c>
      <c r="CC1222">
        <v>0</v>
      </c>
      <c r="CD1222">
        <v>0</v>
      </c>
      <c r="CE1222">
        <v>1</v>
      </c>
      <c r="CF1222">
        <v>0</v>
      </c>
      <c r="CG1222">
        <v>0</v>
      </c>
      <c r="CH1222">
        <v>0</v>
      </c>
      <c r="CI1222">
        <v>0</v>
      </c>
      <c r="CJ1222">
        <v>0</v>
      </c>
      <c r="CK1222">
        <v>1</v>
      </c>
      <c r="CL1222" s="17">
        <v>0</v>
      </c>
      <c r="CM1222">
        <v>0.52800000000000002</v>
      </c>
      <c r="CN1222">
        <v>17</v>
      </c>
      <c r="CO1222">
        <v>1</v>
      </c>
      <c r="CP1222">
        <v>0</v>
      </c>
      <c r="CQ1222">
        <v>35</v>
      </c>
      <c r="CR1222" s="33" t="s">
        <v>85</v>
      </c>
    </row>
    <row r="1223" spans="1:96" x14ac:dyDescent="0.25">
      <c r="A1223">
        <v>1222</v>
      </c>
      <c r="B1223">
        <v>81</v>
      </c>
      <c r="C1223" s="24" t="s">
        <v>4032</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225</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s="17">
        <v>0</v>
      </c>
      <c r="BT1223">
        <v>1</v>
      </c>
      <c r="BU1223">
        <v>0</v>
      </c>
      <c r="BV1223">
        <v>0</v>
      </c>
      <c r="BW1223" s="17">
        <v>0</v>
      </c>
      <c r="BX1223">
        <v>0</v>
      </c>
      <c r="BY1223">
        <v>0</v>
      </c>
      <c r="BZ1223" s="17">
        <v>0</v>
      </c>
      <c r="CA1223">
        <v>1</v>
      </c>
      <c r="CB1223">
        <v>1</v>
      </c>
      <c r="CC1223">
        <v>0</v>
      </c>
      <c r="CD1223">
        <v>0</v>
      </c>
      <c r="CE1223">
        <v>1</v>
      </c>
      <c r="CF1223">
        <v>0</v>
      </c>
      <c r="CG1223">
        <v>0</v>
      </c>
      <c r="CH1223">
        <v>0</v>
      </c>
      <c r="CI1223">
        <v>0</v>
      </c>
      <c r="CJ1223">
        <v>0</v>
      </c>
      <c r="CK1223">
        <v>1</v>
      </c>
      <c r="CL1223" s="17">
        <v>0</v>
      </c>
      <c r="CM1223">
        <v>0.52800000000000002</v>
      </c>
      <c r="CN1223">
        <v>17</v>
      </c>
      <c r="CO1223">
        <v>1</v>
      </c>
      <c r="CP1223">
        <v>0</v>
      </c>
      <c r="CQ1223">
        <v>35</v>
      </c>
      <c r="CR1223" s="33" t="s">
        <v>85</v>
      </c>
    </row>
    <row r="1224" spans="1:96" x14ac:dyDescent="0.25">
      <c r="A1224">
        <v>1223</v>
      </c>
      <c r="B1224">
        <v>81</v>
      </c>
      <c r="C1224" s="24" t="s">
        <v>4032</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225</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s="17">
        <v>0</v>
      </c>
      <c r="BT1224">
        <v>1</v>
      </c>
      <c r="BU1224">
        <v>0</v>
      </c>
      <c r="BV1224">
        <v>0</v>
      </c>
      <c r="BW1224" s="17">
        <v>0</v>
      </c>
      <c r="BX1224">
        <v>0</v>
      </c>
      <c r="BY1224">
        <v>0</v>
      </c>
      <c r="BZ1224" s="17">
        <v>0</v>
      </c>
      <c r="CA1224">
        <v>1</v>
      </c>
      <c r="CB1224">
        <v>1</v>
      </c>
      <c r="CC1224">
        <v>0</v>
      </c>
      <c r="CD1224">
        <v>0</v>
      </c>
      <c r="CE1224">
        <v>1</v>
      </c>
      <c r="CF1224">
        <v>0</v>
      </c>
      <c r="CG1224">
        <v>0</v>
      </c>
      <c r="CH1224">
        <v>0</v>
      </c>
      <c r="CI1224">
        <v>0</v>
      </c>
      <c r="CJ1224">
        <v>0</v>
      </c>
      <c r="CK1224">
        <v>1</v>
      </c>
      <c r="CL1224" s="17">
        <v>0</v>
      </c>
      <c r="CM1224">
        <v>0.52800000000000002</v>
      </c>
      <c r="CN1224">
        <v>17</v>
      </c>
      <c r="CO1224">
        <v>1</v>
      </c>
      <c r="CP1224">
        <v>0</v>
      </c>
      <c r="CQ1224">
        <v>35</v>
      </c>
      <c r="CR1224" s="33" t="s">
        <v>85</v>
      </c>
    </row>
    <row r="1225" spans="1:96" x14ac:dyDescent="0.25">
      <c r="A1225">
        <v>1224</v>
      </c>
      <c r="B1225">
        <v>81</v>
      </c>
      <c r="C1225" s="24" t="s">
        <v>4032</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225</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s="17">
        <v>0</v>
      </c>
      <c r="BT1225">
        <v>1</v>
      </c>
      <c r="BU1225">
        <v>0</v>
      </c>
      <c r="BV1225">
        <v>0</v>
      </c>
      <c r="BW1225" s="17">
        <v>0</v>
      </c>
      <c r="BX1225">
        <v>0</v>
      </c>
      <c r="BY1225">
        <v>0</v>
      </c>
      <c r="BZ1225" s="17">
        <v>0</v>
      </c>
      <c r="CA1225">
        <v>1</v>
      </c>
      <c r="CB1225">
        <v>1</v>
      </c>
      <c r="CC1225">
        <v>0</v>
      </c>
      <c r="CD1225">
        <v>0</v>
      </c>
      <c r="CE1225">
        <v>1</v>
      </c>
      <c r="CF1225">
        <v>0</v>
      </c>
      <c r="CG1225">
        <v>0</v>
      </c>
      <c r="CH1225">
        <v>0</v>
      </c>
      <c r="CI1225">
        <v>0</v>
      </c>
      <c r="CJ1225">
        <v>0</v>
      </c>
      <c r="CK1225">
        <v>1</v>
      </c>
      <c r="CL1225" s="17">
        <v>0</v>
      </c>
      <c r="CM1225">
        <v>0.52800000000000002</v>
      </c>
      <c r="CN1225">
        <v>17</v>
      </c>
      <c r="CO1225">
        <v>1</v>
      </c>
      <c r="CP1225">
        <v>0</v>
      </c>
      <c r="CQ1225">
        <v>35</v>
      </c>
      <c r="CR1225" s="33" t="s">
        <v>85</v>
      </c>
    </row>
    <row r="1226" spans="1:96" x14ac:dyDescent="0.25">
      <c r="A1226">
        <v>1225</v>
      </c>
      <c r="B1226">
        <v>81</v>
      </c>
      <c r="C1226" s="24" t="s">
        <v>4032</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225</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s="17">
        <v>0</v>
      </c>
      <c r="BT1226">
        <v>1</v>
      </c>
      <c r="BU1226">
        <v>0</v>
      </c>
      <c r="BV1226">
        <v>0</v>
      </c>
      <c r="BW1226" s="17">
        <v>0</v>
      </c>
      <c r="BX1226">
        <v>0</v>
      </c>
      <c r="BY1226">
        <v>0</v>
      </c>
      <c r="BZ1226" s="17">
        <v>0</v>
      </c>
      <c r="CA1226">
        <v>1</v>
      </c>
      <c r="CB1226">
        <v>1</v>
      </c>
      <c r="CC1226">
        <v>0</v>
      </c>
      <c r="CD1226">
        <v>0</v>
      </c>
      <c r="CE1226">
        <v>1</v>
      </c>
      <c r="CF1226">
        <v>0</v>
      </c>
      <c r="CG1226">
        <v>0</v>
      </c>
      <c r="CH1226">
        <v>0</v>
      </c>
      <c r="CI1226">
        <v>0</v>
      </c>
      <c r="CJ1226">
        <v>0</v>
      </c>
      <c r="CK1226">
        <v>1</v>
      </c>
      <c r="CL1226" s="17">
        <v>0</v>
      </c>
      <c r="CM1226">
        <v>0.52800000000000002</v>
      </c>
      <c r="CN1226">
        <v>17</v>
      </c>
      <c r="CO1226">
        <v>1</v>
      </c>
      <c r="CP1226">
        <v>0</v>
      </c>
      <c r="CQ1226">
        <v>35</v>
      </c>
      <c r="CR1226" s="33" t="s">
        <v>85</v>
      </c>
    </row>
    <row r="1227" spans="1:96" x14ac:dyDescent="0.25">
      <c r="A1227">
        <v>1226</v>
      </c>
      <c r="B1227">
        <v>81</v>
      </c>
      <c r="C1227" s="24" t="s">
        <v>4032</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225</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s="17">
        <v>0</v>
      </c>
      <c r="BT1227">
        <v>1</v>
      </c>
      <c r="BU1227">
        <v>0</v>
      </c>
      <c r="BV1227">
        <v>0</v>
      </c>
      <c r="BW1227" s="17">
        <v>0</v>
      </c>
      <c r="BX1227">
        <v>0</v>
      </c>
      <c r="BY1227">
        <v>0</v>
      </c>
      <c r="BZ1227" s="17">
        <v>0</v>
      </c>
      <c r="CA1227">
        <v>1</v>
      </c>
      <c r="CB1227">
        <v>1</v>
      </c>
      <c r="CC1227">
        <v>0</v>
      </c>
      <c r="CD1227">
        <v>0</v>
      </c>
      <c r="CE1227">
        <v>1</v>
      </c>
      <c r="CF1227">
        <v>0</v>
      </c>
      <c r="CG1227">
        <v>0</v>
      </c>
      <c r="CH1227">
        <v>0</v>
      </c>
      <c r="CI1227">
        <v>0</v>
      </c>
      <c r="CJ1227">
        <v>0</v>
      </c>
      <c r="CK1227">
        <v>1</v>
      </c>
      <c r="CL1227" s="17">
        <v>0</v>
      </c>
      <c r="CM1227">
        <v>0.52800000000000002</v>
      </c>
      <c r="CN1227">
        <v>17</v>
      </c>
      <c r="CO1227">
        <v>1</v>
      </c>
      <c r="CP1227">
        <v>0</v>
      </c>
      <c r="CQ1227">
        <v>35</v>
      </c>
      <c r="CR1227" s="33" t="s">
        <v>85</v>
      </c>
    </row>
    <row r="1228" spans="1:96" x14ac:dyDescent="0.25">
      <c r="A1228">
        <v>1227</v>
      </c>
      <c r="B1228">
        <v>81</v>
      </c>
      <c r="C1228" s="24" t="s">
        <v>4032</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225</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s="17">
        <v>0</v>
      </c>
      <c r="BT1228">
        <v>1</v>
      </c>
      <c r="BU1228">
        <v>0</v>
      </c>
      <c r="BV1228">
        <v>0</v>
      </c>
      <c r="BW1228" s="17">
        <v>0</v>
      </c>
      <c r="BX1228">
        <v>0</v>
      </c>
      <c r="BY1228">
        <v>0</v>
      </c>
      <c r="BZ1228" s="17">
        <v>0</v>
      </c>
      <c r="CA1228">
        <v>1</v>
      </c>
      <c r="CB1228">
        <v>1</v>
      </c>
      <c r="CC1228">
        <v>0</v>
      </c>
      <c r="CD1228">
        <v>0</v>
      </c>
      <c r="CE1228">
        <v>1</v>
      </c>
      <c r="CF1228">
        <v>0</v>
      </c>
      <c r="CG1228">
        <v>0</v>
      </c>
      <c r="CH1228">
        <v>0</v>
      </c>
      <c r="CI1228">
        <v>0</v>
      </c>
      <c r="CJ1228">
        <v>0</v>
      </c>
      <c r="CK1228">
        <v>1</v>
      </c>
      <c r="CL1228" s="17">
        <v>0</v>
      </c>
      <c r="CM1228">
        <v>0.52800000000000002</v>
      </c>
      <c r="CN1228">
        <v>17</v>
      </c>
      <c r="CO1228">
        <v>1</v>
      </c>
      <c r="CP1228">
        <v>0</v>
      </c>
      <c r="CQ1228">
        <v>35</v>
      </c>
      <c r="CR1228" s="33" t="s">
        <v>85</v>
      </c>
    </row>
    <row r="1229" spans="1:96" x14ac:dyDescent="0.25">
      <c r="A1229">
        <v>1228</v>
      </c>
      <c r="B1229">
        <v>81</v>
      </c>
      <c r="C1229" s="24" t="s">
        <v>4032</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225</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s="17">
        <v>0</v>
      </c>
      <c r="BT1229">
        <v>1</v>
      </c>
      <c r="BU1229">
        <v>0</v>
      </c>
      <c r="BV1229">
        <v>0</v>
      </c>
      <c r="BW1229" s="17">
        <v>0</v>
      </c>
      <c r="BX1229">
        <v>0</v>
      </c>
      <c r="BY1229">
        <v>0</v>
      </c>
      <c r="BZ1229" s="17">
        <v>0</v>
      </c>
      <c r="CA1229">
        <v>1</v>
      </c>
      <c r="CB1229">
        <v>1</v>
      </c>
      <c r="CC1229">
        <v>0</v>
      </c>
      <c r="CD1229">
        <v>0</v>
      </c>
      <c r="CE1229">
        <v>1</v>
      </c>
      <c r="CF1229">
        <v>0</v>
      </c>
      <c r="CG1229">
        <v>0</v>
      </c>
      <c r="CH1229">
        <v>0</v>
      </c>
      <c r="CI1229">
        <v>0</v>
      </c>
      <c r="CJ1229">
        <v>0</v>
      </c>
      <c r="CK1229">
        <v>1</v>
      </c>
      <c r="CL1229" s="17">
        <v>0</v>
      </c>
      <c r="CM1229">
        <v>0.52800000000000002</v>
      </c>
      <c r="CN1229">
        <v>17</v>
      </c>
      <c r="CO1229">
        <v>1</v>
      </c>
      <c r="CP1229">
        <v>0</v>
      </c>
      <c r="CQ1229">
        <v>35</v>
      </c>
      <c r="CR1229" s="33" t="s">
        <v>85</v>
      </c>
    </row>
    <row r="1230" spans="1:96" x14ac:dyDescent="0.25">
      <c r="A1230">
        <v>1229</v>
      </c>
      <c r="B1230">
        <v>81</v>
      </c>
      <c r="C1230" s="24" t="s">
        <v>4032</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225</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s="17">
        <v>0</v>
      </c>
      <c r="BT1230">
        <v>1</v>
      </c>
      <c r="BU1230">
        <v>0</v>
      </c>
      <c r="BV1230">
        <v>0</v>
      </c>
      <c r="BW1230" s="17">
        <v>0</v>
      </c>
      <c r="BX1230">
        <v>0</v>
      </c>
      <c r="BY1230">
        <v>0</v>
      </c>
      <c r="BZ1230" s="17">
        <v>0</v>
      </c>
      <c r="CA1230">
        <v>1</v>
      </c>
      <c r="CB1230">
        <v>1</v>
      </c>
      <c r="CC1230">
        <v>0</v>
      </c>
      <c r="CD1230">
        <v>0</v>
      </c>
      <c r="CE1230">
        <v>1</v>
      </c>
      <c r="CF1230">
        <v>0</v>
      </c>
      <c r="CG1230">
        <v>0</v>
      </c>
      <c r="CH1230">
        <v>0</v>
      </c>
      <c r="CI1230">
        <v>0</v>
      </c>
      <c r="CJ1230">
        <v>0</v>
      </c>
      <c r="CK1230">
        <v>1</v>
      </c>
      <c r="CL1230" s="17">
        <v>0</v>
      </c>
      <c r="CM1230">
        <v>0.52800000000000002</v>
      </c>
      <c r="CN1230">
        <v>17</v>
      </c>
      <c r="CO1230">
        <v>1</v>
      </c>
      <c r="CP1230">
        <v>0</v>
      </c>
      <c r="CQ1230">
        <v>35</v>
      </c>
      <c r="CR1230" s="33" t="s">
        <v>85</v>
      </c>
    </row>
    <row r="1231" spans="1:96" x14ac:dyDescent="0.25">
      <c r="A1231">
        <v>1230</v>
      </c>
      <c r="B1231">
        <v>81</v>
      </c>
      <c r="C1231" s="24" t="s">
        <v>4032</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225</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s="17">
        <v>0</v>
      </c>
      <c r="BT1231">
        <v>1</v>
      </c>
      <c r="BU1231">
        <v>0</v>
      </c>
      <c r="BV1231">
        <v>0</v>
      </c>
      <c r="BW1231" s="17">
        <v>0</v>
      </c>
      <c r="BX1231">
        <v>0</v>
      </c>
      <c r="BY1231">
        <v>0</v>
      </c>
      <c r="BZ1231" s="17">
        <v>0</v>
      </c>
      <c r="CA1231">
        <v>1</v>
      </c>
      <c r="CB1231">
        <v>1</v>
      </c>
      <c r="CC1231">
        <v>0</v>
      </c>
      <c r="CD1231">
        <v>0</v>
      </c>
      <c r="CE1231">
        <v>1</v>
      </c>
      <c r="CF1231">
        <v>0</v>
      </c>
      <c r="CG1231">
        <v>0</v>
      </c>
      <c r="CH1231">
        <v>0</v>
      </c>
      <c r="CI1231">
        <v>0</v>
      </c>
      <c r="CJ1231">
        <v>0</v>
      </c>
      <c r="CK1231">
        <v>1</v>
      </c>
      <c r="CL1231" s="17">
        <v>0</v>
      </c>
      <c r="CM1231">
        <v>0.52800000000000002</v>
      </c>
      <c r="CN1231">
        <v>17</v>
      </c>
      <c r="CO1231">
        <v>1</v>
      </c>
      <c r="CP1231">
        <v>0</v>
      </c>
      <c r="CQ1231">
        <v>35</v>
      </c>
      <c r="CR1231" s="33" t="s">
        <v>85</v>
      </c>
    </row>
    <row r="1232" spans="1:96" x14ac:dyDescent="0.25">
      <c r="A1232">
        <v>1231</v>
      </c>
      <c r="B1232">
        <v>81</v>
      </c>
      <c r="C1232" s="24" t="s">
        <v>4032</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225</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s="17">
        <v>0</v>
      </c>
      <c r="BT1232">
        <v>1</v>
      </c>
      <c r="BU1232">
        <v>0</v>
      </c>
      <c r="BV1232">
        <v>0</v>
      </c>
      <c r="BW1232" s="17">
        <v>0</v>
      </c>
      <c r="BX1232">
        <v>0</v>
      </c>
      <c r="BY1232">
        <v>0</v>
      </c>
      <c r="BZ1232" s="17">
        <v>0</v>
      </c>
      <c r="CA1232">
        <v>1</v>
      </c>
      <c r="CB1232">
        <v>1</v>
      </c>
      <c r="CC1232">
        <v>0</v>
      </c>
      <c r="CD1232">
        <v>0</v>
      </c>
      <c r="CE1232">
        <v>1</v>
      </c>
      <c r="CF1232">
        <v>0</v>
      </c>
      <c r="CG1232">
        <v>0</v>
      </c>
      <c r="CH1232">
        <v>0</v>
      </c>
      <c r="CI1232">
        <v>0</v>
      </c>
      <c r="CJ1232">
        <v>0</v>
      </c>
      <c r="CK1232">
        <v>1</v>
      </c>
      <c r="CL1232" s="17">
        <v>0</v>
      </c>
      <c r="CM1232">
        <v>0.52800000000000002</v>
      </c>
      <c r="CN1232">
        <v>17</v>
      </c>
      <c r="CO1232">
        <v>1</v>
      </c>
      <c r="CP1232">
        <v>0</v>
      </c>
      <c r="CQ1232">
        <v>35</v>
      </c>
      <c r="CR1232" s="33" t="s">
        <v>85</v>
      </c>
    </row>
    <row r="1233" spans="1:96" x14ac:dyDescent="0.25">
      <c r="A1233">
        <v>1232</v>
      </c>
      <c r="B1233">
        <v>81</v>
      </c>
      <c r="C1233" s="24" t="s">
        <v>4032</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225</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s="17">
        <v>0</v>
      </c>
      <c r="BT1233">
        <v>1</v>
      </c>
      <c r="BU1233">
        <v>0</v>
      </c>
      <c r="BV1233">
        <v>0</v>
      </c>
      <c r="BW1233" s="17">
        <v>0</v>
      </c>
      <c r="BX1233">
        <v>0</v>
      </c>
      <c r="BY1233">
        <v>0</v>
      </c>
      <c r="BZ1233" s="17">
        <v>0</v>
      </c>
      <c r="CA1233">
        <v>1</v>
      </c>
      <c r="CB1233">
        <v>1</v>
      </c>
      <c r="CC1233">
        <v>0</v>
      </c>
      <c r="CD1233">
        <v>0</v>
      </c>
      <c r="CE1233">
        <v>1</v>
      </c>
      <c r="CF1233">
        <v>0</v>
      </c>
      <c r="CG1233">
        <v>0</v>
      </c>
      <c r="CH1233">
        <v>0</v>
      </c>
      <c r="CI1233">
        <v>0</v>
      </c>
      <c r="CJ1233">
        <v>0</v>
      </c>
      <c r="CK1233">
        <v>1</v>
      </c>
      <c r="CL1233" s="17">
        <v>0</v>
      </c>
      <c r="CM1233">
        <v>0.52800000000000002</v>
      </c>
      <c r="CN1233">
        <v>17</v>
      </c>
      <c r="CO1233">
        <v>1</v>
      </c>
      <c r="CP1233">
        <v>0</v>
      </c>
      <c r="CQ1233">
        <v>35</v>
      </c>
      <c r="CR1233" s="33" t="s">
        <v>85</v>
      </c>
    </row>
    <row r="1234" spans="1:96" x14ac:dyDescent="0.25">
      <c r="A1234">
        <v>1233</v>
      </c>
      <c r="B1234">
        <v>81</v>
      </c>
      <c r="C1234" s="24" t="s">
        <v>4032</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225</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s="17">
        <v>0</v>
      </c>
      <c r="BT1234">
        <v>1</v>
      </c>
      <c r="BU1234">
        <v>0</v>
      </c>
      <c r="BV1234">
        <v>0</v>
      </c>
      <c r="BW1234" s="17">
        <v>0</v>
      </c>
      <c r="BX1234">
        <v>0</v>
      </c>
      <c r="BY1234">
        <v>0</v>
      </c>
      <c r="BZ1234" s="17">
        <v>0</v>
      </c>
      <c r="CA1234">
        <v>1</v>
      </c>
      <c r="CB1234">
        <v>1</v>
      </c>
      <c r="CC1234">
        <v>0</v>
      </c>
      <c r="CD1234">
        <v>0</v>
      </c>
      <c r="CE1234">
        <v>1</v>
      </c>
      <c r="CF1234">
        <v>0</v>
      </c>
      <c r="CG1234">
        <v>0</v>
      </c>
      <c r="CH1234">
        <v>0</v>
      </c>
      <c r="CI1234">
        <v>0</v>
      </c>
      <c r="CJ1234">
        <v>0</v>
      </c>
      <c r="CK1234">
        <v>1</v>
      </c>
      <c r="CL1234" s="17">
        <v>0</v>
      </c>
      <c r="CM1234">
        <v>0.52800000000000002</v>
      </c>
      <c r="CN1234">
        <v>17</v>
      </c>
      <c r="CO1234">
        <v>1</v>
      </c>
      <c r="CP1234">
        <v>0</v>
      </c>
      <c r="CQ1234">
        <v>35</v>
      </c>
      <c r="CR1234" s="33" t="s">
        <v>85</v>
      </c>
    </row>
    <row r="1235" spans="1:96" x14ac:dyDescent="0.25">
      <c r="A1235">
        <v>1234</v>
      </c>
      <c r="B1235">
        <v>81</v>
      </c>
      <c r="C1235" s="24" t="s">
        <v>4032</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225</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s="17">
        <v>0</v>
      </c>
      <c r="BT1235">
        <v>1</v>
      </c>
      <c r="BU1235">
        <v>0</v>
      </c>
      <c r="BV1235">
        <v>0</v>
      </c>
      <c r="BW1235" s="17">
        <v>0</v>
      </c>
      <c r="BX1235">
        <v>0</v>
      </c>
      <c r="BY1235">
        <v>0</v>
      </c>
      <c r="BZ1235" s="17">
        <v>0</v>
      </c>
      <c r="CA1235">
        <v>1</v>
      </c>
      <c r="CB1235">
        <v>1</v>
      </c>
      <c r="CC1235">
        <v>0</v>
      </c>
      <c r="CD1235">
        <v>0</v>
      </c>
      <c r="CE1235">
        <v>1</v>
      </c>
      <c r="CF1235">
        <v>0</v>
      </c>
      <c r="CG1235">
        <v>0</v>
      </c>
      <c r="CH1235">
        <v>0</v>
      </c>
      <c r="CI1235">
        <v>0</v>
      </c>
      <c r="CJ1235">
        <v>0</v>
      </c>
      <c r="CK1235">
        <v>1</v>
      </c>
      <c r="CL1235" s="17">
        <v>0</v>
      </c>
      <c r="CM1235">
        <v>0.52800000000000002</v>
      </c>
      <c r="CN1235">
        <v>17</v>
      </c>
      <c r="CO1235">
        <v>1</v>
      </c>
      <c r="CP1235">
        <v>0</v>
      </c>
      <c r="CQ1235">
        <v>35</v>
      </c>
      <c r="CR1235" s="33" t="s">
        <v>85</v>
      </c>
    </row>
    <row r="1236" spans="1:96" x14ac:dyDescent="0.25">
      <c r="A1236">
        <v>1235</v>
      </c>
      <c r="B1236">
        <v>81</v>
      </c>
      <c r="C1236" s="24" t="s">
        <v>4032</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225</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s="17">
        <v>0</v>
      </c>
      <c r="BT1236">
        <v>1</v>
      </c>
      <c r="BU1236">
        <v>0</v>
      </c>
      <c r="BV1236">
        <v>0</v>
      </c>
      <c r="BW1236" s="17">
        <v>0</v>
      </c>
      <c r="BX1236">
        <v>0</v>
      </c>
      <c r="BY1236">
        <v>0</v>
      </c>
      <c r="BZ1236" s="17">
        <v>0</v>
      </c>
      <c r="CA1236">
        <v>1</v>
      </c>
      <c r="CB1236">
        <v>1</v>
      </c>
      <c r="CC1236">
        <v>0</v>
      </c>
      <c r="CD1236">
        <v>0</v>
      </c>
      <c r="CE1236">
        <v>1</v>
      </c>
      <c r="CF1236">
        <v>0</v>
      </c>
      <c r="CG1236">
        <v>0</v>
      </c>
      <c r="CH1236">
        <v>0</v>
      </c>
      <c r="CI1236">
        <v>0</v>
      </c>
      <c r="CJ1236">
        <v>0</v>
      </c>
      <c r="CK1236">
        <v>1</v>
      </c>
      <c r="CL1236" s="17">
        <v>0</v>
      </c>
      <c r="CM1236">
        <v>0.52800000000000002</v>
      </c>
      <c r="CN1236">
        <v>17</v>
      </c>
      <c r="CO1236">
        <v>1</v>
      </c>
      <c r="CP1236">
        <v>0</v>
      </c>
      <c r="CQ1236">
        <v>35</v>
      </c>
      <c r="CR1236" s="33" t="s">
        <v>85</v>
      </c>
    </row>
    <row r="1237" spans="1:96" x14ac:dyDescent="0.25">
      <c r="A1237">
        <v>1236</v>
      </c>
      <c r="B1237">
        <v>81</v>
      </c>
      <c r="C1237" s="24" t="s">
        <v>4032</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225</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s="17">
        <v>0</v>
      </c>
      <c r="BT1237">
        <v>1</v>
      </c>
      <c r="BU1237">
        <v>0</v>
      </c>
      <c r="BV1237">
        <v>0</v>
      </c>
      <c r="BW1237" s="17">
        <v>0</v>
      </c>
      <c r="BX1237">
        <v>0</v>
      </c>
      <c r="BY1237">
        <v>0</v>
      </c>
      <c r="BZ1237" s="17">
        <v>0</v>
      </c>
      <c r="CA1237">
        <v>1</v>
      </c>
      <c r="CB1237">
        <v>1</v>
      </c>
      <c r="CC1237">
        <v>0</v>
      </c>
      <c r="CD1237">
        <v>0</v>
      </c>
      <c r="CE1237">
        <v>1</v>
      </c>
      <c r="CF1237">
        <v>0</v>
      </c>
      <c r="CG1237">
        <v>0</v>
      </c>
      <c r="CH1237">
        <v>0</v>
      </c>
      <c r="CI1237">
        <v>0</v>
      </c>
      <c r="CJ1237">
        <v>0</v>
      </c>
      <c r="CK1237">
        <v>1</v>
      </c>
      <c r="CL1237" s="17">
        <v>0</v>
      </c>
      <c r="CM1237">
        <v>0.52800000000000002</v>
      </c>
      <c r="CN1237">
        <v>17</v>
      </c>
      <c r="CO1237">
        <v>1</v>
      </c>
      <c r="CP1237">
        <v>0</v>
      </c>
      <c r="CQ1237">
        <v>35</v>
      </c>
      <c r="CR1237" s="33" t="s">
        <v>85</v>
      </c>
    </row>
    <row r="1238" spans="1:96" x14ac:dyDescent="0.25">
      <c r="A1238">
        <v>1237</v>
      </c>
      <c r="B1238">
        <v>81</v>
      </c>
      <c r="C1238" s="24" t="s">
        <v>4032</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225</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s="17">
        <v>0</v>
      </c>
      <c r="BT1238">
        <v>1</v>
      </c>
      <c r="BU1238">
        <v>0</v>
      </c>
      <c r="BV1238">
        <v>0</v>
      </c>
      <c r="BW1238" s="17">
        <v>0</v>
      </c>
      <c r="BX1238">
        <v>0</v>
      </c>
      <c r="BY1238">
        <v>0</v>
      </c>
      <c r="BZ1238" s="17">
        <v>0</v>
      </c>
      <c r="CA1238">
        <v>1</v>
      </c>
      <c r="CB1238">
        <v>1</v>
      </c>
      <c r="CC1238">
        <v>0</v>
      </c>
      <c r="CD1238">
        <v>0</v>
      </c>
      <c r="CE1238">
        <v>1</v>
      </c>
      <c r="CF1238">
        <v>0</v>
      </c>
      <c r="CG1238">
        <v>0</v>
      </c>
      <c r="CH1238">
        <v>0</v>
      </c>
      <c r="CI1238">
        <v>0</v>
      </c>
      <c r="CJ1238">
        <v>0</v>
      </c>
      <c r="CK1238">
        <v>1</v>
      </c>
      <c r="CL1238" s="17">
        <v>0</v>
      </c>
      <c r="CM1238">
        <v>0.52800000000000002</v>
      </c>
      <c r="CN1238">
        <v>17</v>
      </c>
      <c r="CO1238">
        <v>1</v>
      </c>
      <c r="CP1238">
        <v>0</v>
      </c>
      <c r="CQ1238">
        <v>35</v>
      </c>
      <c r="CR1238" s="33" t="s">
        <v>85</v>
      </c>
    </row>
    <row r="1239" spans="1:96" x14ac:dyDescent="0.25">
      <c r="A1239">
        <v>1238</v>
      </c>
      <c r="B1239">
        <v>81</v>
      </c>
      <c r="C1239" s="24" t="s">
        <v>4032</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225</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s="17">
        <v>0</v>
      </c>
      <c r="BT1239">
        <v>1</v>
      </c>
      <c r="BU1239">
        <v>0</v>
      </c>
      <c r="BV1239">
        <v>0</v>
      </c>
      <c r="BW1239" s="17">
        <v>0</v>
      </c>
      <c r="BX1239">
        <v>0</v>
      </c>
      <c r="BY1239">
        <v>0</v>
      </c>
      <c r="BZ1239" s="17">
        <v>0</v>
      </c>
      <c r="CA1239">
        <v>1</v>
      </c>
      <c r="CB1239">
        <v>1</v>
      </c>
      <c r="CC1239">
        <v>0</v>
      </c>
      <c r="CD1239">
        <v>0</v>
      </c>
      <c r="CE1239">
        <v>1</v>
      </c>
      <c r="CF1239">
        <v>0</v>
      </c>
      <c r="CG1239">
        <v>0</v>
      </c>
      <c r="CH1239">
        <v>0</v>
      </c>
      <c r="CI1239">
        <v>0</v>
      </c>
      <c r="CJ1239">
        <v>0</v>
      </c>
      <c r="CK1239">
        <v>1</v>
      </c>
      <c r="CL1239" s="17">
        <v>0</v>
      </c>
      <c r="CM1239">
        <v>0.52800000000000002</v>
      </c>
      <c r="CN1239">
        <v>17</v>
      </c>
      <c r="CO1239">
        <v>1</v>
      </c>
      <c r="CP1239">
        <v>0</v>
      </c>
      <c r="CQ1239">
        <v>35</v>
      </c>
      <c r="CR1239" s="33" t="s">
        <v>85</v>
      </c>
    </row>
    <row r="1240" spans="1:96" x14ac:dyDescent="0.25">
      <c r="A1240">
        <v>1239</v>
      </c>
      <c r="B1240">
        <v>81</v>
      </c>
      <c r="C1240" s="24" t="s">
        <v>4032</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225</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s="17">
        <v>0</v>
      </c>
      <c r="BT1240">
        <v>1</v>
      </c>
      <c r="BU1240">
        <v>0</v>
      </c>
      <c r="BV1240">
        <v>0</v>
      </c>
      <c r="BW1240" s="17">
        <v>0</v>
      </c>
      <c r="BX1240">
        <v>0</v>
      </c>
      <c r="BY1240">
        <v>0</v>
      </c>
      <c r="BZ1240" s="17">
        <v>0</v>
      </c>
      <c r="CA1240">
        <v>1</v>
      </c>
      <c r="CB1240">
        <v>1</v>
      </c>
      <c r="CC1240">
        <v>0</v>
      </c>
      <c r="CD1240">
        <v>0</v>
      </c>
      <c r="CE1240">
        <v>1</v>
      </c>
      <c r="CF1240">
        <v>0</v>
      </c>
      <c r="CG1240">
        <v>0</v>
      </c>
      <c r="CH1240">
        <v>0</v>
      </c>
      <c r="CI1240">
        <v>0</v>
      </c>
      <c r="CJ1240">
        <v>0</v>
      </c>
      <c r="CK1240">
        <v>1</v>
      </c>
      <c r="CL1240" s="17">
        <v>0</v>
      </c>
      <c r="CM1240">
        <v>0.52800000000000002</v>
      </c>
      <c r="CN1240">
        <v>17</v>
      </c>
      <c r="CO1240">
        <v>1</v>
      </c>
      <c r="CP1240">
        <v>0</v>
      </c>
      <c r="CQ1240">
        <v>35</v>
      </c>
      <c r="CR1240" s="33" t="s">
        <v>85</v>
      </c>
    </row>
    <row r="1241" spans="1:96" x14ac:dyDescent="0.25">
      <c r="A1241">
        <v>1240</v>
      </c>
      <c r="B1241">
        <v>81</v>
      </c>
      <c r="C1241" s="24" t="s">
        <v>4032</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225</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s="17">
        <v>0</v>
      </c>
      <c r="BT1241">
        <v>1</v>
      </c>
      <c r="BU1241">
        <v>0</v>
      </c>
      <c r="BV1241">
        <v>0</v>
      </c>
      <c r="BW1241" s="17">
        <v>0</v>
      </c>
      <c r="BX1241">
        <v>0</v>
      </c>
      <c r="BY1241">
        <v>0</v>
      </c>
      <c r="BZ1241" s="17">
        <v>0</v>
      </c>
      <c r="CA1241">
        <v>1</v>
      </c>
      <c r="CB1241">
        <v>1</v>
      </c>
      <c r="CC1241">
        <v>0</v>
      </c>
      <c r="CD1241">
        <v>0</v>
      </c>
      <c r="CE1241">
        <v>1</v>
      </c>
      <c r="CF1241">
        <v>0</v>
      </c>
      <c r="CG1241">
        <v>0</v>
      </c>
      <c r="CH1241">
        <v>0</v>
      </c>
      <c r="CI1241">
        <v>0</v>
      </c>
      <c r="CJ1241">
        <v>0</v>
      </c>
      <c r="CK1241">
        <v>1</v>
      </c>
      <c r="CL1241" s="17">
        <v>0</v>
      </c>
      <c r="CM1241">
        <v>0.52800000000000002</v>
      </c>
      <c r="CN1241">
        <v>17</v>
      </c>
      <c r="CO1241">
        <v>1</v>
      </c>
      <c r="CP1241">
        <v>0</v>
      </c>
      <c r="CQ1241">
        <v>35</v>
      </c>
      <c r="CR1241" s="33" t="s">
        <v>85</v>
      </c>
    </row>
    <row r="1242" spans="1:96" x14ac:dyDescent="0.25">
      <c r="A1242">
        <v>1241</v>
      </c>
      <c r="B1242">
        <v>81</v>
      </c>
      <c r="C1242" s="24" t="s">
        <v>4032</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225</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s="17">
        <v>0</v>
      </c>
      <c r="BT1242">
        <v>1</v>
      </c>
      <c r="BU1242">
        <v>0</v>
      </c>
      <c r="BV1242">
        <v>0</v>
      </c>
      <c r="BW1242" s="17">
        <v>0</v>
      </c>
      <c r="BX1242">
        <v>0</v>
      </c>
      <c r="BY1242">
        <v>0</v>
      </c>
      <c r="BZ1242" s="17">
        <v>0</v>
      </c>
      <c r="CA1242">
        <v>1</v>
      </c>
      <c r="CB1242">
        <v>1</v>
      </c>
      <c r="CC1242">
        <v>0</v>
      </c>
      <c r="CD1242">
        <v>0</v>
      </c>
      <c r="CE1242">
        <v>1</v>
      </c>
      <c r="CF1242">
        <v>0</v>
      </c>
      <c r="CG1242">
        <v>0</v>
      </c>
      <c r="CH1242">
        <v>0</v>
      </c>
      <c r="CI1242">
        <v>0</v>
      </c>
      <c r="CJ1242">
        <v>0</v>
      </c>
      <c r="CK1242">
        <v>1</v>
      </c>
      <c r="CL1242" s="17">
        <v>0</v>
      </c>
      <c r="CM1242">
        <v>0.52800000000000002</v>
      </c>
      <c r="CN1242">
        <v>17</v>
      </c>
      <c r="CO1242">
        <v>1</v>
      </c>
      <c r="CP1242">
        <v>0</v>
      </c>
      <c r="CQ1242">
        <v>35</v>
      </c>
      <c r="CR1242" s="33" t="s">
        <v>85</v>
      </c>
    </row>
    <row r="1243" spans="1:96" x14ac:dyDescent="0.25">
      <c r="A1243">
        <v>1242</v>
      </c>
      <c r="B1243">
        <v>81</v>
      </c>
      <c r="C1243" s="24" t="s">
        <v>4032</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225</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s="17">
        <v>0</v>
      </c>
      <c r="BT1243">
        <v>1</v>
      </c>
      <c r="BU1243">
        <v>0</v>
      </c>
      <c r="BV1243">
        <v>0</v>
      </c>
      <c r="BW1243" s="17">
        <v>0</v>
      </c>
      <c r="BX1243">
        <v>0</v>
      </c>
      <c r="BY1243">
        <v>0</v>
      </c>
      <c r="BZ1243" s="17">
        <v>0</v>
      </c>
      <c r="CA1243">
        <v>1</v>
      </c>
      <c r="CB1243">
        <v>1</v>
      </c>
      <c r="CC1243">
        <v>0</v>
      </c>
      <c r="CD1243">
        <v>0</v>
      </c>
      <c r="CE1243">
        <v>1</v>
      </c>
      <c r="CF1243">
        <v>0</v>
      </c>
      <c r="CG1243">
        <v>0</v>
      </c>
      <c r="CH1243">
        <v>0</v>
      </c>
      <c r="CI1243">
        <v>0</v>
      </c>
      <c r="CJ1243">
        <v>0</v>
      </c>
      <c r="CK1243">
        <v>1</v>
      </c>
      <c r="CL1243" s="17">
        <v>0</v>
      </c>
      <c r="CM1243">
        <v>0.52800000000000002</v>
      </c>
      <c r="CN1243">
        <v>17</v>
      </c>
      <c r="CO1243">
        <v>1</v>
      </c>
      <c r="CP1243">
        <v>0</v>
      </c>
      <c r="CQ1243">
        <v>35</v>
      </c>
      <c r="CR1243" s="33" t="s">
        <v>85</v>
      </c>
    </row>
    <row r="1244" spans="1:96" x14ac:dyDescent="0.25">
      <c r="A1244">
        <v>1243</v>
      </c>
      <c r="B1244">
        <v>81</v>
      </c>
      <c r="C1244" s="24" t="s">
        <v>4032</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225</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s="17">
        <v>0</v>
      </c>
      <c r="BT1244">
        <v>1</v>
      </c>
      <c r="BU1244">
        <v>0</v>
      </c>
      <c r="BV1244">
        <v>0</v>
      </c>
      <c r="BW1244" s="17">
        <v>0</v>
      </c>
      <c r="BX1244">
        <v>0</v>
      </c>
      <c r="BY1244">
        <v>0</v>
      </c>
      <c r="BZ1244" s="17">
        <v>0</v>
      </c>
      <c r="CA1244">
        <v>1</v>
      </c>
      <c r="CB1244">
        <v>1</v>
      </c>
      <c r="CC1244">
        <v>0</v>
      </c>
      <c r="CD1244">
        <v>0</v>
      </c>
      <c r="CE1244">
        <v>1</v>
      </c>
      <c r="CF1244">
        <v>0</v>
      </c>
      <c r="CG1244">
        <v>0</v>
      </c>
      <c r="CH1244">
        <v>0</v>
      </c>
      <c r="CI1244">
        <v>0</v>
      </c>
      <c r="CJ1244">
        <v>0</v>
      </c>
      <c r="CK1244">
        <v>1</v>
      </c>
      <c r="CL1244" s="17">
        <v>0</v>
      </c>
      <c r="CM1244">
        <v>0.52800000000000002</v>
      </c>
      <c r="CN1244">
        <v>17</v>
      </c>
      <c r="CO1244">
        <v>1</v>
      </c>
      <c r="CP1244">
        <v>0</v>
      </c>
      <c r="CQ1244">
        <v>35</v>
      </c>
      <c r="CR1244" s="33" t="s">
        <v>85</v>
      </c>
    </row>
    <row r="1245" spans="1:96" x14ac:dyDescent="0.25">
      <c r="A1245">
        <v>1244</v>
      </c>
      <c r="B1245">
        <v>81</v>
      </c>
      <c r="C1245" s="24" t="s">
        <v>4032</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225</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s="17">
        <v>0</v>
      </c>
      <c r="BT1245">
        <v>1</v>
      </c>
      <c r="BU1245">
        <v>0</v>
      </c>
      <c r="BV1245">
        <v>0</v>
      </c>
      <c r="BW1245" s="17">
        <v>0</v>
      </c>
      <c r="BX1245">
        <v>0</v>
      </c>
      <c r="BY1245">
        <v>0</v>
      </c>
      <c r="BZ1245" s="17">
        <v>0</v>
      </c>
      <c r="CA1245">
        <v>1</v>
      </c>
      <c r="CB1245">
        <v>1</v>
      </c>
      <c r="CC1245">
        <v>0</v>
      </c>
      <c r="CD1245">
        <v>0</v>
      </c>
      <c r="CE1245">
        <v>1</v>
      </c>
      <c r="CF1245">
        <v>0</v>
      </c>
      <c r="CG1245">
        <v>0</v>
      </c>
      <c r="CH1245">
        <v>0</v>
      </c>
      <c r="CI1245">
        <v>0</v>
      </c>
      <c r="CJ1245">
        <v>0</v>
      </c>
      <c r="CK1245">
        <v>1</v>
      </c>
      <c r="CL1245" s="17">
        <v>0</v>
      </c>
      <c r="CM1245">
        <v>0.52800000000000002</v>
      </c>
      <c r="CN1245">
        <v>17</v>
      </c>
      <c r="CO1245">
        <v>1</v>
      </c>
      <c r="CP1245">
        <v>0</v>
      </c>
      <c r="CQ1245">
        <v>35</v>
      </c>
      <c r="CR1245" s="33" t="s">
        <v>85</v>
      </c>
    </row>
    <row r="1246" spans="1:96" x14ac:dyDescent="0.25">
      <c r="A1246">
        <v>1245</v>
      </c>
      <c r="B1246">
        <v>81</v>
      </c>
      <c r="C1246" s="24" t="s">
        <v>4032</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225</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s="17">
        <v>0</v>
      </c>
      <c r="BT1246">
        <v>1</v>
      </c>
      <c r="BU1246">
        <v>0</v>
      </c>
      <c r="BV1246">
        <v>0</v>
      </c>
      <c r="BW1246" s="17">
        <v>0</v>
      </c>
      <c r="BX1246">
        <v>0</v>
      </c>
      <c r="BY1246">
        <v>0</v>
      </c>
      <c r="BZ1246" s="17">
        <v>0</v>
      </c>
      <c r="CA1246">
        <v>1</v>
      </c>
      <c r="CB1246">
        <v>1</v>
      </c>
      <c r="CC1246">
        <v>0</v>
      </c>
      <c r="CD1246">
        <v>0</v>
      </c>
      <c r="CE1246">
        <v>1</v>
      </c>
      <c r="CF1246">
        <v>0</v>
      </c>
      <c r="CG1246">
        <v>0</v>
      </c>
      <c r="CH1246">
        <v>0</v>
      </c>
      <c r="CI1246">
        <v>0</v>
      </c>
      <c r="CJ1246">
        <v>0</v>
      </c>
      <c r="CK1246">
        <v>1</v>
      </c>
      <c r="CL1246" s="17">
        <v>0</v>
      </c>
      <c r="CM1246">
        <v>0.52800000000000002</v>
      </c>
      <c r="CN1246">
        <v>17</v>
      </c>
      <c r="CO1246">
        <v>1</v>
      </c>
      <c r="CP1246">
        <v>0</v>
      </c>
      <c r="CQ1246">
        <v>35</v>
      </c>
      <c r="CR1246" s="33" t="s">
        <v>85</v>
      </c>
    </row>
    <row r="1247" spans="1:96" x14ac:dyDescent="0.25">
      <c r="A1247">
        <v>1246</v>
      </c>
      <c r="B1247">
        <v>81</v>
      </c>
      <c r="C1247" s="24" t="s">
        <v>4032</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225</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s="17">
        <v>0</v>
      </c>
      <c r="BT1247">
        <v>1</v>
      </c>
      <c r="BU1247">
        <v>0</v>
      </c>
      <c r="BV1247">
        <v>0</v>
      </c>
      <c r="BW1247" s="17">
        <v>0</v>
      </c>
      <c r="BX1247">
        <v>0</v>
      </c>
      <c r="BY1247">
        <v>0</v>
      </c>
      <c r="BZ1247" s="17">
        <v>0</v>
      </c>
      <c r="CA1247">
        <v>1</v>
      </c>
      <c r="CB1247">
        <v>1</v>
      </c>
      <c r="CC1247">
        <v>0</v>
      </c>
      <c r="CD1247">
        <v>0</v>
      </c>
      <c r="CE1247">
        <v>1</v>
      </c>
      <c r="CF1247">
        <v>0</v>
      </c>
      <c r="CG1247">
        <v>0</v>
      </c>
      <c r="CH1247">
        <v>0</v>
      </c>
      <c r="CI1247">
        <v>0</v>
      </c>
      <c r="CJ1247">
        <v>0</v>
      </c>
      <c r="CK1247">
        <v>1</v>
      </c>
      <c r="CL1247" s="17">
        <v>0</v>
      </c>
      <c r="CM1247">
        <v>0.52800000000000002</v>
      </c>
      <c r="CN1247">
        <v>17</v>
      </c>
      <c r="CO1247">
        <v>1</v>
      </c>
      <c r="CP1247">
        <v>0</v>
      </c>
      <c r="CQ1247">
        <v>35</v>
      </c>
      <c r="CR1247" s="33" t="s">
        <v>85</v>
      </c>
    </row>
    <row r="1248" spans="1:96" x14ac:dyDescent="0.25">
      <c r="A1248">
        <v>1247</v>
      </c>
      <c r="B1248">
        <v>81</v>
      </c>
      <c r="C1248" s="24" t="s">
        <v>4032</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225</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s="17">
        <v>0</v>
      </c>
      <c r="BT1248">
        <v>1</v>
      </c>
      <c r="BU1248">
        <v>0</v>
      </c>
      <c r="BV1248">
        <v>0</v>
      </c>
      <c r="BW1248" s="17">
        <v>0</v>
      </c>
      <c r="BX1248">
        <v>0</v>
      </c>
      <c r="BY1248">
        <v>0</v>
      </c>
      <c r="BZ1248" s="17">
        <v>0</v>
      </c>
      <c r="CA1248">
        <v>1</v>
      </c>
      <c r="CB1248">
        <v>1</v>
      </c>
      <c r="CC1248">
        <v>0</v>
      </c>
      <c r="CD1248">
        <v>0</v>
      </c>
      <c r="CE1248">
        <v>1</v>
      </c>
      <c r="CF1248">
        <v>0</v>
      </c>
      <c r="CG1248">
        <v>0</v>
      </c>
      <c r="CH1248">
        <v>0</v>
      </c>
      <c r="CI1248">
        <v>0</v>
      </c>
      <c r="CJ1248">
        <v>0</v>
      </c>
      <c r="CK1248">
        <v>1</v>
      </c>
      <c r="CL1248" s="17">
        <v>0</v>
      </c>
      <c r="CM1248">
        <v>0.52800000000000002</v>
      </c>
      <c r="CN1248">
        <v>17</v>
      </c>
      <c r="CO1248">
        <v>1</v>
      </c>
      <c r="CP1248">
        <v>0</v>
      </c>
      <c r="CQ1248">
        <v>35</v>
      </c>
      <c r="CR1248" s="33" t="s">
        <v>85</v>
      </c>
    </row>
    <row r="1249" spans="1:96" x14ac:dyDescent="0.25">
      <c r="A1249">
        <v>1248</v>
      </c>
      <c r="B1249">
        <v>81</v>
      </c>
      <c r="C1249" s="24" t="s">
        <v>4032</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225</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s="17">
        <v>0</v>
      </c>
      <c r="BT1249">
        <v>1</v>
      </c>
      <c r="BU1249">
        <v>0</v>
      </c>
      <c r="BV1249">
        <v>0</v>
      </c>
      <c r="BW1249" s="17">
        <v>0</v>
      </c>
      <c r="BX1249">
        <v>0</v>
      </c>
      <c r="BY1249">
        <v>0</v>
      </c>
      <c r="BZ1249" s="17">
        <v>0</v>
      </c>
      <c r="CA1249">
        <v>1</v>
      </c>
      <c r="CB1249">
        <v>1</v>
      </c>
      <c r="CC1249">
        <v>0</v>
      </c>
      <c r="CD1249">
        <v>0</v>
      </c>
      <c r="CE1249">
        <v>1</v>
      </c>
      <c r="CF1249">
        <v>0</v>
      </c>
      <c r="CG1249">
        <v>0</v>
      </c>
      <c r="CH1249">
        <v>0</v>
      </c>
      <c r="CI1249">
        <v>0</v>
      </c>
      <c r="CJ1249">
        <v>0</v>
      </c>
      <c r="CK1249">
        <v>1</v>
      </c>
      <c r="CL1249" s="17">
        <v>0</v>
      </c>
      <c r="CM1249">
        <v>0.52800000000000002</v>
      </c>
      <c r="CN1249">
        <v>17</v>
      </c>
      <c r="CO1249">
        <v>1</v>
      </c>
      <c r="CP1249">
        <v>0</v>
      </c>
      <c r="CQ1249">
        <v>35</v>
      </c>
      <c r="CR1249" s="33" t="s">
        <v>85</v>
      </c>
    </row>
    <row r="1250" spans="1:96" x14ac:dyDescent="0.25">
      <c r="A1250">
        <v>1249</v>
      </c>
      <c r="B1250">
        <v>81</v>
      </c>
      <c r="C1250" s="24" t="s">
        <v>4032</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225</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s="17">
        <v>0</v>
      </c>
      <c r="BT1250">
        <v>1</v>
      </c>
      <c r="BU1250">
        <v>0</v>
      </c>
      <c r="BV1250">
        <v>0</v>
      </c>
      <c r="BW1250" s="17">
        <v>0</v>
      </c>
      <c r="BX1250">
        <v>0</v>
      </c>
      <c r="BY1250">
        <v>0</v>
      </c>
      <c r="BZ1250" s="17">
        <v>0</v>
      </c>
      <c r="CA1250">
        <v>1</v>
      </c>
      <c r="CB1250">
        <v>1</v>
      </c>
      <c r="CC1250">
        <v>0</v>
      </c>
      <c r="CD1250">
        <v>0</v>
      </c>
      <c r="CE1250">
        <v>1</v>
      </c>
      <c r="CF1250">
        <v>0</v>
      </c>
      <c r="CG1250">
        <v>0</v>
      </c>
      <c r="CH1250">
        <v>0</v>
      </c>
      <c r="CI1250">
        <v>0</v>
      </c>
      <c r="CJ1250">
        <v>0</v>
      </c>
      <c r="CK1250">
        <v>1</v>
      </c>
      <c r="CL1250" s="17">
        <v>0</v>
      </c>
      <c r="CM1250">
        <v>0.52800000000000002</v>
      </c>
      <c r="CN1250">
        <v>17</v>
      </c>
      <c r="CO1250">
        <v>1</v>
      </c>
      <c r="CP1250">
        <v>0</v>
      </c>
      <c r="CQ1250">
        <v>35</v>
      </c>
      <c r="CR1250" s="33" t="s">
        <v>85</v>
      </c>
    </row>
    <row r="1251" spans="1:96" x14ac:dyDescent="0.25">
      <c r="A1251">
        <v>1250</v>
      </c>
      <c r="B1251">
        <v>81</v>
      </c>
      <c r="C1251" s="24" t="s">
        <v>4032</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225</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s="17">
        <v>0</v>
      </c>
      <c r="BT1251">
        <v>1</v>
      </c>
      <c r="BU1251">
        <v>0</v>
      </c>
      <c r="BV1251">
        <v>0</v>
      </c>
      <c r="BW1251" s="17">
        <v>0</v>
      </c>
      <c r="BX1251">
        <v>0</v>
      </c>
      <c r="BY1251">
        <v>0</v>
      </c>
      <c r="BZ1251" s="17">
        <v>0</v>
      </c>
      <c r="CA1251">
        <v>1</v>
      </c>
      <c r="CB1251">
        <v>1</v>
      </c>
      <c r="CC1251">
        <v>0</v>
      </c>
      <c r="CD1251">
        <v>0</v>
      </c>
      <c r="CE1251">
        <v>1</v>
      </c>
      <c r="CF1251">
        <v>0</v>
      </c>
      <c r="CG1251">
        <v>0</v>
      </c>
      <c r="CH1251">
        <v>0</v>
      </c>
      <c r="CI1251">
        <v>0</v>
      </c>
      <c r="CJ1251">
        <v>0</v>
      </c>
      <c r="CK1251">
        <v>1</v>
      </c>
      <c r="CL1251" s="17">
        <v>0</v>
      </c>
      <c r="CM1251">
        <v>0.52800000000000002</v>
      </c>
      <c r="CN1251">
        <v>17</v>
      </c>
      <c r="CO1251">
        <v>1</v>
      </c>
      <c r="CP1251">
        <v>0</v>
      </c>
      <c r="CQ1251">
        <v>35</v>
      </c>
      <c r="CR1251" s="33" t="s">
        <v>85</v>
      </c>
    </row>
    <row r="1252" spans="1:96" x14ac:dyDescent="0.25">
      <c r="A1252">
        <v>1251</v>
      </c>
      <c r="B1252">
        <v>81</v>
      </c>
      <c r="C1252" s="24" t="s">
        <v>4032</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225</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s="17">
        <v>0</v>
      </c>
      <c r="BT1252">
        <v>1</v>
      </c>
      <c r="BU1252">
        <v>0</v>
      </c>
      <c r="BV1252">
        <v>0</v>
      </c>
      <c r="BW1252" s="17">
        <v>0</v>
      </c>
      <c r="BX1252">
        <v>0</v>
      </c>
      <c r="BY1252">
        <v>0</v>
      </c>
      <c r="BZ1252" s="17">
        <v>0</v>
      </c>
      <c r="CA1252">
        <v>1</v>
      </c>
      <c r="CB1252">
        <v>1</v>
      </c>
      <c r="CC1252">
        <v>0</v>
      </c>
      <c r="CD1252">
        <v>0</v>
      </c>
      <c r="CE1252">
        <v>1</v>
      </c>
      <c r="CF1252">
        <v>0</v>
      </c>
      <c r="CG1252">
        <v>0</v>
      </c>
      <c r="CH1252">
        <v>0</v>
      </c>
      <c r="CI1252">
        <v>0</v>
      </c>
      <c r="CJ1252">
        <v>0</v>
      </c>
      <c r="CK1252">
        <v>1</v>
      </c>
      <c r="CL1252" s="17">
        <v>0</v>
      </c>
      <c r="CM1252">
        <v>0.52800000000000002</v>
      </c>
      <c r="CN1252">
        <v>17</v>
      </c>
      <c r="CO1252">
        <v>1</v>
      </c>
      <c r="CP1252">
        <v>0</v>
      </c>
      <c r="CQ1252">
        <v>35</v>
      </c>
      <c r="CR1252" s="33" t="s">
        <v>85</v>
      </c>
    </row>
    <row r="1253" spans="1:96" x14ac:dyDescent="0.25">
      <c r="A1253">
        <v>1252</v>
      </c>
      <c r="B1253">
        <v>81</v>
      </c>
      <c r="C1253" s="24" t="s">
        <v>4032</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225</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s="17">
        <v>0</v>
      </c>
      <c r="BT1253">
        <v>1</v>
      </c>
      <c r="BU1253">
        <v>0</v>
      </c>
      <c r="BV1253">
        <v>0</v>
      </c>
      <c r="BW1253" s="17">
        <v>0</v>
      </c>
      <c r="BX1253">
        <v>0</v>
      </c>
      <c r="BY1253">
        <v>0</v>
      </c>
      <c r="BZ1253" s="17">
        <v>0</v>
      </c>
      <c r="CA1253">
        <v>1</v>
      </c>
      <c r="CB1253">
        <v>1</v>
      </c>
      <c r="CC1253">
        <v>0</v>
      </c>
      <c r="CD1253">
        <v>0</v>
      </c>
      <c r="CE1253">
        <v>1</v>
      </c>
      <c r="CF1253">
        <v>0</v>
      </c>
      <c r="CG1253">
        <v>0</v>
      </c>
      <c r="CH1253">
        <v>0</v>
      </c>
      <c r="CI1253">
        <v>0</v>
      </c>
      <c r="CJ1253">
        <v>0</v>
      </c>
      <c r="CK1253">
        <v>1</v>
      </c>
      <c r="CL1253" s="17">
        <v>0</v>
      </c>
      <c r="CM1253">
        <v>0.52800000000000002</v>
      </c>
      <c r="CN1253">
        <v>17</v>
      </c>
      <c r="CO1253">
        <v>1</v>
      </c>
      <c r="CP1253">
        <v>0</v>
      </c>
      <c r="CQ1253">
        <v>35</v>
      </c>
      <c r="CR1253" s="33" t="s">
        <v>85</v>
      </c>
    </row>
    <row r="1254" spans="1:96" x14ac:dyDescent="0.25">
      <c r="A1254">
        <v>1253</v>
      </c>
      <c r="B1254">
        <v>81</v>
      </c>
      <c r="C1254" s="24" t="s">
        <v>4032</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225</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s="17">
        <v>0</v>
      </c>
      <c r="BT1254">
        <v>1</v>
      </c>
      <c r="BU1254">
        <v>0</v>
      </c>
      <c r="BV1254">
        <v>0</v>
      </c>
      <c r="BW1254" s="17">
        <v>0</v>
      </c>
      <c r="BX1254">
        <v>0</v>
      </c>
      <c r="BY1254">
        <v>0</v>
      </c>
      <c r="BZ1254" s="17">
        <v>0</v>
      </c>
      <c r="CA1254">
        <v>1</v>
      </c>
      <c r="CB1254">
        <v>1</v>
      </c>
      <c r="CC1254">
        <v>0</v>
      </c>
      <c r="CD1254">
        <v>0</v>
      </c>
      <c r="CE1254">
        <v>1</v>
      </c>
      <c r="CF1254">
        <v>0</v>
      </c>
      <c r="CG1254">
        <v>0</v>
      </c>
      <c r="CH1254">
        <v>0</v>
      </c>
      <c r="CI1254">
        <v>0</v>
      </c>
      <c r="CJ1254">
        <v>0</v>
      </c>
      <c r="CK1254">
        <v>1</v>
      </c>
      <c r="CL1254" s="17">
        <v>0</v>
      </c>
      <c r="CM1254">
        <v>0.52800000000000002</v>
      </c>
      <c r="CN1254">
        <v>17</v>
      </c>
      <c r="CO1254">
        <v>1</v>
      </c>
      <c r="CP1254">
        <v>0</v>
      </c>
      <c r="CQ1254">
        <v>35</v>
      </c>
      <c r="CR1254" s="33" t="s">
        <v>85</v>
      </c>
    </row>
    <row r="1255" spans="1:96" x14ac:dyDescent="0.25">
      <c r="A1255">
        <v>1254</v>
      </c>
      <c r="B1255">
        <v>81</v>
      </c>
      <c r="C1255" s="24" t="s">
        <v>4032</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225</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s="17">
        <v>0</v>
      </c>
      <c r="BT1255">
        <v>1</v>
      </c>
      <c r="BU1255">
        <v>0</v>
      </c>
      <c r="BV1255">
        <v>0</v>
      </c>
      <c r="BW1255" s="17">
        <v>0</v>
      </c>
      <c r="BX1255">
        <v>0</v>
      </c>
      <c r="BY1255">
        <v>0</v>
      </c>
      <c r="BZ1255" s="17">
        <v>0</v>
      </c>
      <c r="CA1255">
        <v>1</v>
      </c>
      <c r="CB1255">
        <v>1</v>
      </c>
      <c r="CC1255">
        <v>0</v>
      </c>
      <c r="CD1255">
        <v>0</v>
      </c>
      <c r="CE1255">
        <v>1</v>
      </c>
      <c r="CF1255">
        <v>0</v>
      </c>
      <c r="CG1255">
        <v>0</v>
      </c>
      <c r="CH1255">
        <v>0</v>
      </c>
      <c r="CI1255">
        <v>0</v>
      </c>
      <c r="CJ1255">
        <v>0</v>
      </c>
      <c r="CK1255">
        <v>1</v>
      </c>
      <c r="CL1255" s="17">
        <v>0</v>
      </c>
      <c r="CM1255">
        <v>0.52800000000000002</v>
      </c>
      <c r="CN1255">
        <v>17</v>
      </c>
      <c r="CO1255">
        <v>1</v>
      </c>
      <c r="CP1255">
        <v>0</v>
      </c>
      <c r="CQ1255">
        <v>35</v>
      </c>
      <c r="CR1255" s="33" t="s">
        <v>85</v>
      </c>
    </row>
    <row r="1256" spans="1:96" x14ac:dyDescent="0.25">
      <c r="A1256">
        <v>1255</v>
      </c>
      <c r="B1256">
        <v>81</v>
      </c>
      <c r="C1256" s="24" t="s">
        <v>4032</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225</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s="17">
        <v>0</v>
      </c>
      <c r="BT1256">
        <v>1</v>
      </c>
      <c r="BU1256">
        <v>0</v>
      </c>
      <c r="BV1256">
        <v>0</v>
      </c>
      <c r="BW1256" s="17">
        <v>0</v>
      </c>
      <c r="BX1256">
        <v>0</v>
      </c>
      <c r="BY1256">
        <v>0</v>
      </c>
      <c r="BZ1256" s="17">
        <v>0</v>
      </c>
      <c r="CA1256">
        <v>1</v>
      </c>
      <c r="CB1256">
        <v>1</v>
      </c>
      <c r="CC1256">
        <v>0</v>
      </c>
      <c r="CD1256">
        <v>0</v>
      </c>
      <c r="CE1256">
        <v>1</v>
      </c>
      <c r="CF1256">
        <v>0</v>
      </c>
      <c r="CG1256">
        <v>0</v>
      </c>
      <c r="CH1256">
        <v>0</v>
      </c>
      <c r="CI1256">
        <v>0</v>
      </c>
      <c r="CJ1256">
        <v>0</v>
      </c>
      <c r="CK1256">
        <v>1</v>
      </c>
      <c r="CL1256" s="17">
        <v>0</v>
      </c>
      <c r="CM1256">
        <v>0.52800000000000002</v>
      </c>
      <c r="CN1256">
        <v>17</v>
      </c>
      <c r="CO1256">
        <v>1</v>
      </c>
      <c r="CP1256">
        <v>0</v>
      </c>
      <c r="CQ1256">
        <v>35</v>
      </c>
      <c r="CR1256" s="33" t="s">
        <v>85</v>
      </c>
    </row>
    <row r="1257" spans="1:96" x14ac:dyDescent="0.25">
      <c r="A1257">
        <v>1256</v>
      </c>
      <c r="B1257">
        <v>81</v>
      </c>
      <c r="C1257" s="24" t="s">
        <v>4032</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225</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s="17">
        <v>0</v>
      </c>
      <c r="BT1257">
        <v>1</v>
      </c>
      <c r="BU1257">
        <v>0</v>
      </c>
      <c r="BV1257">
        <v>0</v>
      </c>
      <c r="BW1257" s="17">
        <v>0</v>
      </c>
      <c r="BX1257">
        <v>0</v>
      </c>
      <c r="BY1257">
        <v>0</v>
      </c>
      <c r="BZ1257" s="17">
        <v>0</v>
      </c>
      <c r="CA1257">
        <v>1</v>
      </c>
      <c r="CB1257">
        <v>1</v>
      </c>
      <c r="CC1257">
        <v>0</v>
      </c>
      <c r="CD1257">
        <v>0</v>
      </c>
      <c r="CE1257">
        <v>1</v>
      </c>
      <c r="CF1257">
        <v>0</v>
      </c>
      <c r="CG1257">
        <v>0</v>
      </c>
      <c r="CH1257">
        <v>0</v>
      </c>
      <c r="CI1257">
        <v>0</v>
      </c>
      <c r="CJ1257">
        <v>0</v>
      </c>
      <c r="CK1257">
        <v>1</v>
      </c>
      <c r="CL1257" s="17">
        <v>0</v>
      </c>
      <c r="CM1257">
        <v>0.52800000000000002</v>
      </c>
      <c r="CN1257">
        <v>17</v>
      </c>
      <c r="CO1257">
        <v>1</v>
      </c>
      <c r="CP1257">
        <v>0</v>
      </c>
      <c r="CQ1257">
        <v>35</v>
      </c>
      <c r="CR1257" s="33" t="s">
        <v>85</v>
      </c>
    </row>
    <row r="1258" spans="1:96" x14ac:dyDescent="0.25">
      <c r="A1258">
        <v>1257</v>
      </c>
      <c r="B1258">
        <v>81</v>
      </c>
      <c r="C1258" s="24" t="s">
        <v>4032</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225</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s="17">
        <v>0</v>
      </c>
      <c r="BT1258">
        <v>1</v>
      </c>
      <c r="BU1258">
        <v>0</v>
      </c>
      <c r="BV1258">
        <v>0</v>
      </c>
      <c r="BW1258" s="17">
        <v>0</v>
      </c>
      <c r="BX1258">
        <v>0</v>
      </c>
      <c r="BY1258">
        <v>0</v>
      </c>
      <c r="BZ1258" s="17">
        <v>0</v>
      </c>
      <c r="CA1258">
        <v>1</v>
      </c>
      <c r="CB1258">
        <v>1</v>
      </c>
      <c r="CC1258">
        <v>0</v>
      </c>
      <c r="CD1258">
        <v>0</v>
      </c>
      <c r="CE1258">
        <v>1</v>
      </c>
      <c r="CF1258">
        <v>0</v>
      </c>
      <c r="CG1258">
        <v>0</v>
      </c>
      <c r="CH1258">
        <v>0</v>
      </c>
      <c r="CI1258">
        <v>0</v>
      </c>
      <c r="CJ1258">
        <v>0</v>
      </c>
      <c r="CK1258">
        <v>1</v>
      </c>
      <c r="CL1258" s="17">
        <v>0</v>
      </c>
      <c r="CM1258">
        <v>0.52800000000000002</v>
      </c>
      <c r="CN1258">
        <v>17</v>
      </c>
      <c r="CO1258">
        <v>1</v>
      </c>
      <c r="CP1258">
        <v>0</v>
      </c>
      <c r="CQ1258">
        <v>35</v>
      </c>
      <c r="CR1258" s="33" t="s">
        <v>85</v>
      </c>
    </row>
    <row r="1259" spans="1:96" x14ac:dyDescent="0.25">
      <c r="A1259">
        <v>1258</v>
      </c>
      <c r="B1259">
        <v>81</v>
      </c>
      <c r="C1259" s="24" t="s">
        <v>4032</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225</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s="17">
        <v>0</v>
      </c>
      <c r="BT1259">
        <v>1</v>
      </c>
      <c r="BU1259">
        <v>0</v>
      </c>
      <c r="BV1259">
        <v>0</v>
      </c>
      <c r="BW1259" s="17">
        <v>0</v>
      </c>
      <c r="BX1259">
        <v>0</v>
      </c>
      <c r="BY1259">
        <v>0</v>
      </c>
      <c r="BZ1259" s="17">
        <v>0</v>
      </c>
      <c r="CA1259">
        <v>1</v>
      </c>
      <c r="CB1259">
        <v>1</v>
      </c>
      <c r="CC1259">
        <v>0</v>
      </c>
      <c r="CD1259">
        <v>0</v>
      </c>
      <c r="CE1259">
        <v>1</v>
      </c>
      <c r="CF1259">
        <v>0</v>
      </c>
      <c r="CG1259">
        <v>0</v>
      </c>
      <c r="CH1259">
        <v>0</v>
      </c>
      <c r="CI1259">
        <v>0</v>
      </c>
      <c r="CJ1259">
        <v>0</v>
      </c>
      <c r="CK1259">
        <v>1</v>
      </c>
      <c r="CL1259" s="17">
        <v>0</v>
      </c>
      <c r="CM1259">
        <v>0.52800000000000002</v>
      </c>
      <c r="CN1259">
        <v>17</v>
      </c>
      <c r="CO1259">
        <v>1</v>
      </c>
      <c r="CP1259">
        <v>0</v>
      </c>
      <c r="CQ1259">
        <v>35</v>
      </c>
      <c r="CR1259" s="33" t="s">
        <v>85</v>
      </c>
    </row>
    <row r="1260" spans="1:96" x14ac:dyDescent="0.25">
      <c r="A1260">
        <v>1259</v>
      </c>
      <c r="B1260">
        <v>81</v>
      </c>
      <c r="C1260" s="24" t="s">
        <v>4032</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225</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s="17">
        <v>0</v>
      </c>
      <c r="BT1260">
        <v>1</v>
      </c>
      <c r="BU1260">
        <v>0</v>
      </c>
      <c r="BV1260">
        <v>0</v>
      </c>
      <c r="BW1260" s="17">
        <v>0</v>
      </c>
      <c r="BX1260">
        <v>0</v>
      </c>
      <c r="BY1260">
        <v>0</v>
      </c>
      <c r="BZ1260" s="17">
        <v>0</v>
      </c>
      <c r="CA1260">
        <v>1</v>
      </c>
      <c r="CB1260">
        <v>1</v>
      </c>
      <c r="CC1260">
        <v>0</v>
      </c>
      <c r="CD1260">
        <v>0</v>
      </c>
      <c r="CE1260">
        <v>1</v>
      </c>
      <c r="CF1260">
        <v>0</v>
      </c>
      <c r="CG1260">
        <v>0</v>
      </c>
      <c r="CH1260">
        <v>0</v>
      </c>
      <c r="CI1260">
        <v>0</v>
      </c>
      <c r="CJ1260">
        <v>0</v>
      </c>
      <c r="CK1260">
        <v>1</v>
      </c>
      <c r="CL1260" s="17">
        <v>0</v>
      </c>
      <c r="CM1260">
        <v>0.52800000000000002</v>
      </c>
      <c r="CN1260">
        <v>17</v>
      </c>
      <c r="CO1260">
        <v>1</v>
      </c>
      <c r="CP1260">
        <v>0</v>
      </c>
      <c r="CQ1260">
        <v>35</v>
      </c>
      <c r="CR1260" s="33" t="s">
        <v>85</v>
      </c>
    </row>
    <row r="1261" spans="1:96" x14ac:dyDescent="0.25">
      <c r="A1261">
        <v>1260</v>
      </c>
      <c r="B1261">
        <v>81</v>
      </c>
      <c r="C1261" s="24" t="s">
        <v>4032</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225</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s="17">
        <v>0</v>
      </c>
      <c r="BT1261">
        <v>1</v>
      </c>
      <c r="BU1261">
        <v>0</v>
      </c>
      <c r="BV1261">
        <v>0</v>
      </c>
      <c r="BW1261" s="17">
        <v>0</v>
      </c>
      <c r="BX1261">
        <v>0</v>
      </c>
      <c r="BY1261">
        <v>0</v>
      </c>
      <c r="BZ1261" s="17">
        <v>0</v>
      </c>
      <c r="CA1261">
        <v>1</v>
      </c>
      <c r="CB1261">
        <v>1</v>
      </c>
      <c r="CC1261">
        <v>0</v>
      </c>
      <c r="CD1261">
        <v>0</v>
      </c>
      <c r="CE1261">
        <v>1</v>
      </c>
      <c r="CF1261">
        <v>0</v>
      </c>
      <c r="CG1261">
        <v>0</v>
      </c>
      <c r="CH1261">
        <v>0</v>
      </c>
      <c r="CI1261">
        <v>0</v>
      </c>
      <c r="CJ1261">
        <v>0</v>
      </c>
      <c r="CK1261">
        <v>1</v>
      </c>
      <c r="CL1261" s="17">
        <v>0</v>
      </c>
      <c r="CM1261">
        <v>0.52800000000000002</v>
      </c>
      <c r="CN1261">
        <v>17</v>
      </c>
      <c r="CO1261">
        <v>1</v>
      </c>
      <c r="CP1261">
        <v>0</v>
      </c>
      <c r="CQ1261">
        <v>35</v>
      </c>
      <c r="CR1261" s="33" t="s">
        <v>85</v>
      </c>
    </row>
    <row r="1262" spans="1:96" x14ac:dyDescent="0.25">
      <c r="A1262">
        <v>1261</v>
      </c>
      <c r="B1262">
        <v>81</v>
      </c>
      <c r="C1262" s="24" t="s">
        <v>4032</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225</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s="17">
        <v>0</v>
      </c>
      <c r="BT1262">
        <v>1</v>
      </c>
      <c r="BU1262">
        <v>0</v>
      </c>
      <c r="BV1262">
        <v>0</v>
      </c>
      <c r="BW1262" s="17">
        <v>0</v>
      </c>
      <c r="BX1262">
        <v>0</v>
      </c>
      <c r="BY1262">
        <v>0</v>
      </c>
      <c r="BZ1262" s="17">
        <v>0</v>
      </c>
      <c r="CA1262">
        <v>1</v>
      </c>
      <c r="CB1262">
        <v>1</v>
      </c>
      <c r="CC1262">
        <v>0</v>
      </c>
      <c r="CD1262">
        <v>0</v>
      </c>
      <c r="CE1262">
        <v>1</v>
      </c>
      <c r="CF1262">
        <v>0</v>
      </c>
      <c r="CG1262">
        <v>0</v>
      </c>
      <c r="CH1262">
        <v>0</v>
      </c>
      <c r="CI1262">
        <v>0</v>
      </c>
      <c r="CJ1262">
        <v>0</v>
      </c>
      <c r="CK1262">
        <v>1</v>
      </c>
      <c r="CL1262" s="17">
        <v>0</v>
      </c>
      <c r="CM1262">
        <v>0.52800000000000002</v>
      </c>
      <c r="CN1262">
        <v>17</v>
      </c>
      <c r="CO1262">
        <v>1</v>
      </c>
      <c r="CP1262">
        <v>0</v>
      </c>
      <c r="CQ1262">
        <v>35</v>
      </c>
      <c r="CR1262" s="33" t="s">
        <v>85</v>
      </c>
    </row>
    <row r="1263" spans="1:96" x14ac:dyDescent="0.25">
      <c r="A1263">
        <v>1262</v>
      </c>
      <c r="B1263">
        <v>82</v>
      </c>
      <c r="C1263" s="24" t="s">
        <v>4041</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225</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s="17">
        <v>0</v>
      </c>
      <c r="BT1263">
        <v>0</v>
      </c>
      <c r="BU1263">
        <v>0</v>
      </c>
      <c r="BV1263">
        <v>1</v>
      </c>
      <c r="BW1263" s="17">
        <v>0</v>
      </c>
      <c r="BX1263">
        <v>0</v>
      </c>
      <c r="BY1263">
        <v>0</v>
      </c>
      <c r="BZ1263" s="17">
        <v>0</v>
      </c>
      <c r="CA1263">
        <v>0</v>
      </c>
      <c r="CB1263">
        <v>0</v>
      </c>
      <c r="CC1263">
        <v>1</v>
      </c>
      <c r="CD1263">
        <v>1</v>
      </c>
      <c r="CE1263">
        <v>1</v>
      </c>
      <c r="CF1263">
        <v>0</v>
      </c>
      <c r="CG1263">
        <v>0</v>
      </c>
      <c r="CH1263">
        <v>0</v>
      </c>
      <c r="CI1263">
        <v>0</v>
      </c>
      <c r="CJ1263">
        <v>0</v>
      </c>
      <c r="CK1263">
        <v>1</v>
      </c>
      <c r="CL1263" s="17">
        <v>1</v>
      </c>
      <c r="CM1263">
        <v>3.5000000000000003E-2</v>
      </c>
      <c r="CN1263">
        <v>1789</v>
      </c>
      <c r="CO1263">
        <v>1</v>
      </c>
      <c r="CP1263">
        <v>0</v>
      </c>
      <c r="CQ1263">
        <v>16</v>
      </c>
      <c r="CR1263" s="33" t="s">
        <v>85</v>
      </c>
    </row>
    <row r="1264" spans="1:96" x14ac:dyDescent="0.25">
      <c r="A1264">
        <v>1263</v>
      </c>
      <c r="B1264">
        <v>82</v>
      </c>
      <c r="C1264" s="24" t="s">
        <v>4041</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225</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s="17">
        <v>0</v>
      </c>
      <c r="BT1264">
        <v>0</v>
      </c>
      <c r="BU1264">
        <v>0</v>
      </c>
      <c r="BV1264">
        <v>1</v>
      </c>
      <c r="BW1264" s="17">
        <v>0</v>
      </c>
      <c r="BX1264">
        <v>0</v>
      </c>
      <c r="BY1264">
        <v>0</v>
      </c>
      <c r="BZ1264" s="17">
        <v>0</v>
      </c>
      <c r="CA1264">
        <v>0</v>
      </c>
      <c r="CB1264">
        <v>0</v>
      </c>
      <c r="CC1264">
        <v>1</v>
      </c>
      <c r="CD1264">
        <v>1</v>
      </c>
      <c r="CE1264">
        <v>1</v>
      </c>
      <c r="CF1264">
        <v>0</v>
      </c>
      <c r="CG1264">
        <v>0</v>
      </c>
      <c r="CH1264">
        <v>0</v>
      </c>
      <c r="CI1264">
        <v>0</v>
      </c>
      <c r="CJ1264">
        <v>0</v>
      </c>
      <c r="CK1264">
        <v>1</v>
      </c>
      <c r="CL1264" s="17">
        <v>1</v>
      </c>
      <c r="CM1264">
        <v>3.5000000000000003E-2</v>
      </c>
      <c r="CN1264">
        <v>1789</v>
      </c>
      <c r="CO1264">
        <v>1</v>
      </c>
      <c r="CP1264">
        <v>0</v>
      </c>
      <c r="CQ1264">
        <v>16</v>
      </c>
      <c r="CR1264" s="33" t="s">
        <v>85</v>
      </c>
    </row>
    <row r="1265" spans="1:96" x14ac:dyDescent="0.25">
      <c r="A1265">
        <v>1264</v>
      </c>
      <c r="B1265">
        <v>82</v>
      </c>
      <c r="C1265" s="24" t="s">
        <v>4041</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225</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s="17">
        <v>0</v>
      </c>
      <c r="BT1265">
        <v>0</v>
      </c>
      <c r="BU1265">
        <v>1</v>
      </c>
      <c r="BV1265">
        <v>0</v>
      </c>
      <c r="BW1265" s="17">
        <v>0</v>
      </c>
      <c r="BX1265">
        <v>0</v>
      </c>
      <c r="BY1265">
        <v>0</v>
      </c>
      <c r="BZ1265" s="17">
        <v>0</v>
      </c>
      <c r="CA1265">
        <v>0</v>
      </c>
      <c r="CB1265">
        <v>0</v>
      </c>
      <c r="CC1265">
        <v>1</v>
      </c>
      <c r="CD1265">
        <v>1</v>
      </c>
      <c r="CE1265">
        <v>1</v>
      </c>
      <c r="CF1265">
        <v>0</v>
      </c>
      <c r="CG1265">
        <v>0</v>
      </c>
      <c r="CH1265">
        <v>0</v>
      </c>
      <c r="CI1265">
        <v>0</v>
      </c>
      <c r="CJ1265">
        <v>0</v>
      </c>
      <c r="CK1265">
        <v>1</v>
      </c>
      <c r="CL1265" s="17">
        <v>1</v>
      </c>
      <c r="CM1265">
        <v>3.5000000000000003E-2</v>
      </c>
      <c r="CN1265">
        <v>1789</v>
      </c>
      <c r="CO1265">
        <v>1</v>
      </c>
      <c r="CP1265">
        <v>0</v>
      </c>
      <c r="CQ1265">
        <v>16</v>
      </c>
      <c r="CR1265" s="33" t="s">
        <v>85</v>
      </c>
    </row>
    <row r="1266" spans="1:96" x14ac:dyDescent="0.25">
      <c r="A1266">
        <v>1265</v>
      </c>
      <c r="B1266">
        <v>82</v>
      </c>
      <c r="C1266" s="24" t="s">
        <v>4041</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225</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s="17">
        <v>0</v>
      </c>
      <c r="BT1266">
        <v>0</v>
      </c>
      <c r="BU1266">
        <v>1</v>
      </c>
      <c r="BV1266">
        <v>0</v>
      </c>
      <c r="BW1266" s="17">
        <v>0</v>
      </c>
      <c r="BX1266">
        <v>0</v>
      </c>
      <c r="BY1266">
        <v>0</v>
      </c>
      <c r="BZ1266" s="17">
        <v>0</v>
      </c>
      <c r="CA1266">
        <v>0</v>
      </c>
      <c r="CB1266">
        <v>0</v>
      </c>
      <c r="CC1266">
        <v>1</v>
      </c>
      <c r="CD1266">
        <v>1</v>
      </c>
      <c r="CE1266">
        <v>1</v>
      </c>
      <c r="CF1266">
        <v>0</v>
      </c>
      <c r="CG1266">
        <v>0</v>
      </c>
      <c r="CH1266">
        <v>0</v>
      </c>
      <c r="CI1266">
        <v>0</v>
      </c>
      <c r="CJ1266">
        <v>0</v>
      </c>
      <c r="CK1266">
        <v>1</v>
      </c>
      <c r="CL1266" s="17">
        <v>1</v>
      </c>
      <c r="CM1266">
        <v>3.5000000000000003E-2</v>
      </c>
      <c r="CN1266">
        <v>1789</v>
      </c>
      <c r="CO1266">
        <v>1</v>
      </c>
      <c r="CP1266">
        <v>0</v>
      </c>
      <c r="CQ1266">
        <v>16</v>
      </c>
      <c r="CR1266" s="33" t="s">
        <v>85</v>
      </c>
    </row>
    <row r="1267" spans="1:96" x14ac:dyDescent="0.25">
      <c r="A1267">
        <v>1266</v>
      </c>
      <c r="B1267">
        <v>82</v>
      </c>
      <c r="C1267" s="24" t="s">
        <v>4041</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225</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s="17">
        <v>0</v>
      </c>
      <c r="BT1267">
        <v>0</v>
      </c>
      <c r="BU1267">
        <v>1</v>
      </c>
      <c r="BV1267">
        <v>0</v>
      </c>
      <c r="BW1267" s="17">
        <v>0</v>
      </c>
      <c r="BX1267">
        <v>0</v>
      </c>
      <c r="BY1267">
        <v>0</v>
      </c>
      <c r="BZ1267" s="17">
        <v>0</v>
      </c>
      <c r="CA1267">
        <v>0</v>
      </c>
      <c r="CB1267">
        <v>0</v>
      </c>
      <c r="CC1267">
        <v>1</v>
      </c>
      <c r="CD1267">
        <v>1</v>
      </c>
      <c r="CE1267">
        <v>1</v>
      </c>
      <c r="CF1267">
        <v>0</v>
      </c>
      <c r="CG1267">
        <v>0</v>
      </c>
      <c r="CH1267">
        <v>0</v>
      </c>
      <c r="CI1267">
        <v>0</v>
      </c>
      <c r="CJ1267">
        <v>0</v>
      </c>
      <c r="CK1267">
        <v>1</v>
      </c>
      <c r="CL1267" s="17">
        <v>1</v>
      </c>
      <c r="CM1267">
        <v>3.5000000000000003E-2</v>
      </c>
      <c r="CN1267">
        <v>1789</v>
      </c>
      <c r="CO1267">
        <v>1</v>
      </c>
      <c r="CP1267">
        <v>0</v>
      </c>
      <c r="CQ1267">
        <v>16</v>
      </c>
      <c r="CR1267" s="33" t="s">
        <v>85</v>
      </c>
    </row>
    <row r="1268" spans="1:96" x14ac:dyDescent="0.25">
      <c r="A1268">
        <v>1267</v>
      </c>
      <c r="B1268">
        <v>82</v>
      </c>
      <c r="C1268" s="24" t="s">
        <v>4041</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225</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s="17">
        <v>0</v>
      </c>
      <c r="BT1268">
        <v>0</v>
      </c>
      <c r="BU1268">
        <v>1</v>
      </c>
      <c r="BV1268">
        <v>0</v>
      </c>
      <c r="BW1268" s="17">
        <v>0</v>
      </c>
      <c r="BX1268">
        <v>0</v>
      </c>
      <c r="BY1268">
        <v>0</v>
      </c>
      <c r="BZ1268" s="17">
        <v>0</v>
      </c>
      <c r="CA1268">
        <v>0</v>
      </c>
      <c r="CB1268">
        <v>0</v>
      </c>
      <c r="CC1268">
        <v>1</v>
      </c>
      <c r="CD1268">
        <v>1</v>
      </c>
      <c r="CE1268">
        <v>1</v>
      </c>
      <c r="CF1268">
        <v>0</v>
      </c>
      <c r="CG1268">
        <v>0</v>
      </c>
      <c r="CH1268">
        <v>0</v>
      </c>
      <c r="CI1268">
        <v>0</v>
      </c>
      <c r="CJ1268">
        <v>0</v>
      </c>
      <c r="CK1268">
        <v>1</v>
      </c>
      <c r="CL1268" s="17">
        <v>1</v>
      </c>
      <c r="CM1268">
        <v>3.5000000000000003E-2</v>
      </c>
      <c r="CN1268">
        <v>1789</v>
      </c>
      <c r="CO1268">
        <v>1</v>
      </c>
      <c r="CP1268">
        <v>0</v>
      </c>
      <c r="CQ1268">
        <v>16</v>
      </c>
      <c r="CR1268" s="33" t="s">
        <v>85</v>
      </c>
    </row>
    <row r="1269" spans="1:96" x14ac:dyDescent="0.25">
      <c r="A1269">
        <v>1268</v>
      </c>
      <c r="B1269">
        <v>82</v>
      </c>
      <c r="C1269" s="24" t="s">
        <v>4041</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225</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s="17">
        <v>0</v>
      </c>
      <c r="BT1269">
        <v>0</v>
      </c>
      <c r="BU1269">
        <v>1</v>
      </c>
      <c r="BV1269">
        <v>0</v>
      </c>
      <c r="BW1269" s="17">
        <v>0</v>
      </c>
      <c r="BX1269">
        <v>0</v>
      </c>
      <c r="BY1269">
        <v>0</v>
      </c>
      <c r="BZ1269" s="17">
        <v>0</v>
      </c>
      <c r="CA1269">
        <v>0</v>
      </c>
      <c r="CB1269">
        <v>0</v>
      </c>
      <c r="CC1269">
        <v>1</v>
      </c>
      <c r="CD1269">
        <v>1</v>
      </c>
      <c r="CE1269">
        <v>1</v>
      </c>
      <c r="CF1269">
        <v>0</v>
      </c>
      <c r="CG1269">
        <v>0</v>
      </c>
      <c r="CH1269">
        <v>0</v>
      </c>
      <c r="CI1269">
        <v>0</v>
      </c>
      <c r="CJ1269">
        <v>0</v>
      </c>
      <c r="CK1269">
        <v>1</v>
      </c>
      <c r="CL1269" s="17">
        <v>1</v>
      </c>
      <c r="CM1269">
        <v>3.5000000000000003E-2</v>
      </c>
      <c r="CN1269">
        <v>1789</v>
      </c>
      <c r="CO1269">
        <v>1</v>
      </c>
      <c r="CP1269">
        <v>0</v>
      </c>
      <c r="CQ1269">
        <v>16</v>
      </c>
      <c r="CR1269" s="33" t="s">
        <v>85</v>
      </c>
    </row>
    <row r="1270" spans="1:96" x14ac:dyDescent="0.25">
      <c r="A1270">
        <v>1269</v>
      </c>
      <c r="B1270">
        <v>82</v>
      </c>
      <c r="C1270" s="24" t="s">
        <v>4041</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225</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s="17">
        <v>0</v>
      </c>
      <c r="BT1270">
        <v>0</v>
      </c>
      <c r="BU1270">
        <v>1</v>
      </c>
      <c r="BV1270">
        <v>0</v>
      </c>
      <c r="BW1270" s="17">
        <v>0</v>
      </c>
      <c r="BX1270">
        <v>0</v>
      </c>
      <c r="BY1270">
        <v>0</v>
      </c>
      <c r="BZ1270" s="17">
        <v>0</v>
      </c>
      <c r="CA1270">
        <v>0</v>
      </c>
      <c r="CB1270">
        <v>0</v>
      </c>
      <c r="CC1270">
        <v>1</v>
      </c>
      <c r="CD1270">
        <v>1</v>
      </c>
      <c r="CE1270">
        <v>1</v>
      </c>
      <c r="CF1270">
        <v>0</v>
      </c>
      <c r="CG1270">
        <v>0</v>
      </c>
      <c r="CH1270">
        <v>0</v>
      </c>
      <c r="CI1270">
        <v>0</v>
      </c>
      <c r="CJ1270">
        <v>0</v>
      </c>
      <c r="CK1270">
        <v>1</v>
      </c>
      <c r="CL1270" s="17">
        <v>1</v>
      </c>
      <c r="CM1270">
        <v>3.5000000000000003E-2</v>
      </c>
      <c r="CN1270">
        <v>1789</v>
      </c>
      <c r="CO1270">
        <v>1</v>
      </c>
      <c r="CP1270">
        <v>0</v>
      </c>
      <c r="CQ1270">
        <v>16</v>
      </c>
      <c r="CR1270" s="33" t="s">
        <v>85</v>
      </c>
    </row>
    <row r="1271" spans="1:96" x14ac:dyDescent="0.25">
      <c r="A1271">
        <v>1270</v>
      </c>
      <c r="B1271">
        <v>82</v>
      </c>
      <c r="C1271" s="24" t="s">
        <v>4041</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225</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s="17">
        <v>0</v>
      </c>
      <c r="BT1271">
        <v>0</v>
      </c>
      <c r="BU1271">
        <v>1</v>
      </c>
      <c r="BV1271">
        <v>0</v>
      </c>
      <c r="BW1271" s="17">
        <v>0</v>
      </c>
      <c r="BX1271">
        <v>0</v>
      </c>
      <c r="BY1271">
        <v>0</v>
      </c>
      <c r="BZ1271" s="17">
        <v>0</v>
      </c>
      <c r="CA1271">
        <v>0</v>
      </c>
      <c r="CB1271">
        <v>0</v>
      </c>
      <c r="CC1271">
        <v>1</v>
      </c>
      <c r="CD1271">
        <v>1</v>
      </c>
      <c r="CE1271">
        <v>1</v>
      </c>
      <c r="CF1271">
        <v>0</v>
      </c>
      <c r="CG1271">
        <v>0</v>
      </c>
      <c r="CH1271">
        <v>0</v>
      </c>
      <c r="CI1271">
        <v>0</v>
      </c>
      <c r="CJ1271">
        <v>0</v>
      </c>
      <c r="CK1271">
        <v>1</v>
      </c>
      <c r="CL1271" s="17">
        <v>1</v>
      </c>
      <c r="CM1271">
        <v>3.5000000000000003E-2</v>
      </c>
      <c r="CN1271">
        <v>1789</v>
      </c>
      <c r="CO1271">
        <v>1</v>
      </c>
      <c r="CP1271">
        <v>0</v>
      </c>
      <c r="CQ1271">
        <v>16</v>
      </c>
      <c r="CR1271" s="33" t="s">
        <v>85</v>
      </c>
    </row>
    <row r="1272" spans="1:96" x14ac:dyDescent="0.25">
      <c r="A1272">
        <v>1271</v>
      </c>
      <c r="B1272">
        <v>82</v>
      </c>
      <c r="C1272" s="24" t="s">
        <v>4041</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225</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s="17">
        <v>0</v>
      </c>
      <c r="BT1272">
        <v>0</v>
      </c>
      <c r="BU1272">
        <v>1</v>
      </c>
      <c r="BV1272">
        <v>0</v>
      </c>
      <c r="BW1272" s="17">
        <v>0</v>
      </c>
      <c r="BX1272">
        <v>0</v>
      </c>
      <c r="BY1272">
        <v>0</v>
      </c>
      <c r="BZ1272" s="17">
        <v>0</v>
      </c>
      <c r="CA1272">
        <v>0</v>
      </c>
      <c r="CB1272">
        <v>0</v>
      </c>
      <c r="CC1272">
        <v>1</v>
      </c>
      <c r="CD1272">
        <v>1</v>
      </c>
      <c r="CE1272">
        <v>1</v>
      </c>
      <c r="CF1272">
        <v>0</v>
      </c>
      <c r="CG1272">
        <v>0</v>
      </c>
      <c r="CH1272">
        <v>0</v>
      </c>
      <c r="CI1272">
        <v>0</v>
      </c>
      <c r="CJ1272">
        <v>0</v>
      </c>
      <c r="CK1272">
        <v>1</v>
      </c>
      <c r="CL1272" s="17">
        <v>1</v>
      </c>
      <c r="CM1272">
        <v>3.5000000000000003E-2</v>
      </c>
      <c r="CN1272">
        <v>1789</v>
      </c>
      <c r="CO1272">
        <v>1</v>
      </c>
      <c r="CP1272">
        <v>0</v>
      </c>
      <c r="CQ1272">
        <v>16</v>
      </c>
      <c r="CR1272" s="33" t="s">
        <v>85</v>
      </c>
    </row>
    <row r="1273" spans="1:96" x14ac:dyDescent="0.25">
      <c r="A1273">
        <v>1272</v>
      </c>
      <c r="B1273">
        <v>82</v>
      </c>
      <c r="C1273" s="24" t="s">
        <v>4041</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225</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s="17">
        <v>0</v>
      </c>
      <c r="BT1273">
        <v>0</v>
      </c>
      <c r="BU1273">
        <v>1</v>
      </c>
      <c r="BV1273">
        <v>0</v>
      </c>
      <c r="BW1273" s="17">
        <v>0</v>
      </c>
      <c r="BX1273">
        <v>0</v>
      </c>
      <c r="BY1273">
        <v>0</v>
      </c>
      <c r="BZ1273" s="17">
        <v>0</v>
      </c>
      <c r="CA1273">
        <v>0</v>
      </c>
      <c r="CB1273">
        <v>0</v>
      </c>
      <c r="CC1273">
        <v>1</v>
      </c>
      <c r="CD1273">
        <v>1</v>
      </c>
      <c r="CE1273">
        <v>1</v>
      </c>
      <c r="CF1273">
        <v>0</v>
      </c>
      <c r="CG1273">
        <v>0</v>
      </c>
      <c r="CH1273">
        <v>0</v>
      </c>
      <c r="CI1273">
        <v>0</v>
      </c>
      <c r="CJ1273">
        <v>0</v>
      </c>
      <c r="CK1273">
        <v>1</v>
      </c>
      <c r="CL1273" s="17">
        <v>1</v>
      </c>
      <c r="CM1273">
        <v>3.5000000000000003E-2</v>
      </c>
      <c r="CN1273">
        <v>1789</v>
      </c>
      <c r="CO1273">
        <v>1</v>
      </c>
      <c r="CP1273">
        <v>0</v>
      </c>
      <c r="CQ1273">
        <v>16</v>
      </c>
      <c r="CR1273" s="33" t="s">
        <v>85</v>
      </c>
    </row>
    <row r="1274" spans="1:96" x14ac:dyDescent="0.25">
      <c r="A1274">
        <v>1273</v>
      </c>
      <c r="B1274">
        <v>82</v>
      </c>
      <c r="C1274" s="24" t="s">
        <v>4041</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225</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s="17">
        <v>0</v>
      </c>
      <c r="BT1274">
        <v>0</v>
      </c>
      <c r="BU1274">
        <v>1</v>
      </c>
      <c r="BV1274">
        <v>0</v>
      </c>
      <c r="BW1274" s="17">
        <v>0</v>
      </c>
      <c r="BX1274">
        <v>0</v>
      </c>
      <c r="BY1274">
        <v>0</v>
      </c>
      <c r="BZ1274" s="17">
        <v>1</v>
      </c>
      <c r="CA1274">
        <v>0</v>
      </c>
      <c r="CB1274">
        <v>0</v>
      </c>
      <c r="CC1274">
        <v>1</v>
      </c>
      <c r="CD1274">
        <v>1</v>
      </c>
      <c r="CE1274">
        <v>1</v>
      </c>
      <c r="CF1274">
        <v>0</v>
      </c>
      <c r="CG1274">
        <v>0</v>
      </c>
      <c r="CH1274">
        <v>0</v>
      </c>
      <c r="CI1274">
        <v>0</v>
      </c>
      <c r="CJ1274">
        <v>0</v>
      </c>
      <c r="CK1274">
        <v>1</v>
      </c>
      <c r="CL1274" s="17">
        <v>1</v>
      </c>
      <c r="CM1274">
        <v>3.5000000000000003E-2</v>
      </c>
      <c r="CN1274">
        <v>1789</v>
      </c>
      <c r="CO1274">
        <v>1</v>
      </c>
      <c r="CP1274">
        <v>0</v>
      </c>
      <c r="CQ1274">
        <v>16</v>
      </c>
      <c r="CR1274" s="33" t="s">
        <v>85</v>
      </c>
    </row>
    <row r="1275" spans="1:96" x14ac:dyDescent="0.25">
      <c r="A1275">
        <v>1274</v>
      </c>
      <c r="B1275">
        <v>82</v>
      </c>
      <c r="C1275" s="24" t="s">
        <v>4041</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225</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s="17">
        <v>0</v>
      </c>
      <c r="BT1275">
        <v>0</v>
      </c>
      <c r="BU1275">
        <v>1</v>
      </c>
      <c r="BV1275">
        <v>0</v>
      </c>
      <c r="BW1275" s="17">
        <v>0</v>
      </c>
      <c r="BX1275">
        <v>0</v>
      </c>
      <c r="BY1275">
        <v>0</v>
      </c>
      <c r="BZ1275" s="17">
        <v>1</v>
      </c>
      <c r="CA1275">
        <v>0</v>
      </c>
      <c r="CB1275">
        <v>0</v>
      </c>
      <c r="CC1275">
        <v>1</v>
      </c>
      <c r="CD1275">
        <v>1</v>
      </c>
      <c r="CE1275">
        <v>1</v>
      </c>
      <c r="CF1275">
        <v>0</v>
      </c>
      <c r="CG1275">
        <v>0</v>
      </c>
      <c r="CH1275">
        <v>0</v>
      </c>
      <c r="CI1275">
        <v>0</v>
      </c>
      <c r="CJ1275">
        <v>0</v>
      </c>
      <c r="CK1275">
        <v>1</v>
      </c>
      <c r="CL1275" s="17">
        <v>1</v>
      </c>
      <c r="CM1275">
        <v>3.5000000000000003E-2</v>
      </c>
      <c r="CN1275">
        <v>1789</v>
      </c>
      <c r="CO1275">
        <v>1</v>
      </c>
      <c r="CP1275">
        <v>0</v>
      </c>
      <c r="CQ1275">
        <v>16</v>
      </c>
      <c r="CR1275" s="33" t="s">
        <v>85</v>
      </c>
    </row>
    <row r="1276" spans="1:96" x14ac:dyDescent="0.25">
      <c r="A1276">
        <v>1275</v>
      </c>
      <c r="B1276">
        <v>82</v>
      </c>
      <c r="C1276" s="24" t="s">
        <v>4041</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225</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s="17">
        <v>0</v>
      </c>
      <c r="BT1276">
        <v>0</v>
      </c>
      <c r="BU1276">
        <v>1</v>
      </c>
      <c r="BV1276">
        <v>0</v>
      </c>
      <c r="BW1276" s="17">
        <v>0</v>
      </c>
      <c r="BX1276">
        <v>0</v>
      </c>
      <c r="BY1276">
        <v>0</v>
      </c>
      <c r="BZ1276" s="17">
        <v>1</v>
      </c>
      <c r="CA1276">
        <v>0</v>
      </c>
      <c r="CB1276">
        <v>0</v>
      </c>
      <c r="CC1276">
        <v>1</v>
      </c>
      <c r="CD1276">
        <v>1</v>
      </c>
      <c r="CE1276">
        <v>1</v>
      </c>
      <c r="CF1276">
        <v>0</v>
      </c>
      <c r="CG1276">
        <v>0</v>
      </c>
      <c r="CH1276">
        <v>0</v>
      </c>
      <c r="CI1276">
        <v>0</v>
      </c>
      <c r="CJ1276">
        <v>0</v>
      </c>
      <c r="CK1276">
        <v>1</v>
      </c>
      <c r="CL1276" s="17">
        <v>1</v>
      </c>
      <c r="CM1276">
        <v>3.5000000000000003E-2</v>
      </c>
      <c r="CN1276">
        <v>1789</v>
      </c>
      <c r="CO1276">
        <v>1</v>
      </c>
      <c r="CP1276">
        <v>0</v>
      </c>
      <c r="CQ1276">
        <v>16</v>
      </c>
      <c r="CR1276" s="33" t="s">
        <v>85</v>
      </c>
    </row>
    <row r="1277" spans="1:96" x14ac:dyDescent="0.25">
      <c r="A1277">
        <v>1276</v>
      </c>
      <c r="B1277">
        <v>82</v>
      </c>
      <c r="C1277" s="24" t="s">
        <v>4041</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225</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s="17">
        <v>0</v>
      </c>
      <c r="BT1277">
        <v>0</v>
      </c>
      <c r="BU1277">
        <v>1</v>
      </c>
      <c r="BV1277">
        <v>0</v>
      </c>
      <c r="BW1277" s="17">
        <v>0</v>
      </c>
      <c r="BX1277">
        <v>0</v>
      </c>
      <c r="BY1277">
        <v>0</v>
      </c>
      <c r="BZ1277" s="17">
        <v>0</v>
      </c>
      <c r="CA1277">
        <v>0</v>
      </c>
      <c r="CB1277">
        <v>0</v>
      </c>
      <c r="CC1277">
        <v>1</v>
      </c>
      <c r="CD1277">
        <v>1</v>
      </c>
      <c r="CE1277">
        <v>1</v>
      </c>
      <c r="CF1277">
        <v>0</v>
      </c>
      <c r="CG1277">
        <v>0</v>
      </c>
      <c r="CH1277">
        <v>0</v>
      </c>
      <c r="CI1277">
        <v>0</v>
      </c>
      <c r="CJ1277">
        <v>0</v>
      </c>
      <c r="CK1277">
        <v>1</v>
      </c>
      <c r="CL1277" s="17">
        <v>1</v>
      </c>
      <c r="CM1277">
        <v>3.5000000000000003E-2</v>
      </c>
      <c r="CN1277">
        <v>1789</v>
      </c>
      <c r="CO1277">
        <v>1</v>
      </c>
      <c r="CP1277">
        <v>0</v>
      </c>
      <c r="CQ1277">
        <v>16</v>
      </c>
      <c r="CR1277" s="33" t="s">
        <v>85</v>
      </c>
    </row>
    <row r="1278" spans="1:96" x14ac:dyDescent="0.25">
      <c r="A1278">
        <v>1277</v>
      </c>
      <c r="B1278">
        <v>82</v>
      </c>
      <c r="C1278" s="24" t="s">
        <v>4041</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225</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s="17">
        <v>1</v>
      </c>
      <c r="BT1278">
        <v>0</v>
      </c>
      <c r="BU1278">
        <v>1</v>
      </c>
      <c r="BV1278">
        <v>0</v>
      </c>
      <c r="BW1278" s="17">
        <v>0</v>
      </c>
      <c r="BX1278">
        <v>0</v>
      </c>
      <c r="BY1278">
        <v>0</v>
      </c>
      <c r="BZ1278" s="17">
        <v>0</v>
      </c>
      <c r="CA1278">
        <v>0</v>
      </c>
      <c r="CB1278">
        <v>0</v>
      </c>
      <c r="CC1278">
        <v>1</v>
      </c>
      <c r="CD1278">
        <v>1</v>
      </c>
      <c r="CE1278">
        <v>1</v>
      </c>
      <c r="CF1278">
        <v>0</v>
      </c>
      <c r="CG1278">
        <v>0</v>
      </c>
      <c r="CH1278">
        <v>0</v>
      </c>
      <c r="CI1278">
        <v>0</v>
      </c>
      <c r="CJ1278">
        <v>0</v>
      </c>
      <c r="CK1278">
        <v>1</v>
      </c>
      <c r="CL1278" s="17">
        <v>1</v>
      </c>
      <c r="CM1278">
        <v>3.5000000000000003E-2</v>
      </c>
      <c r="CN1278">
        <v>1789</v>
      </c>
      <c r="CO1278">
        <v>1</v>
      </c>
      <c r="CP1278">
        <v>0</v>
      </c>
      <c r="CQ1278">
        <v>16</v>
      </c>
      <c r="CR1278" s="33" t="s">
        <v>85</v>
      </c>
    </row>
    <row r="1279" spans="1:96" x14ac:dyDescent="0.25">
      <c r="A1279">
        <v>1278</v>
      </c>
      <c r="B1279">
        <v>82</v>
      </c>
      <c r="C1279" s="24" t="s">
        <v>4041</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225</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s="17">
        <v>1</v>
      </c>
      <c r="BT1279">
        <v>0</v>
      </c>
      <c r="BU1279">
        <v>1</v>
      </c>
      <c r="BV1279">
        <v>0</v>
      </c>
      <c r="BW1279" s="17">
        <v>0</v>
      </c>
      <c r="BX1279">
        <v>0</v>
      </c>
      <c r="BY1279">
        <v>0</v>
      </c>
      <c r="BZ1279" s="17">
        <v>0</v>
      </c>
      <c r="CA1279">
        <v>0</v>
      </c>
      <c r="CB1279">
        <v>0</v>
      </c>
      <c r="CC1279">
        <v>1</v>
      </c>
      <c r="CD1279">
        <v>1</v>
      </c>
      <c r="CE1279">
        <v>1</v>
      </c>
      <c r="CF1279">
        <v>0</v>
      </c>
      <c r="CG1279">
        <v>0</v>
      </c>
      <c r="CH1279">
        <v>0</v>
      </c>
      <c r="CI1279">
        <v>0</v>
      </c>
      <c r="CJ1279">
        <v>0</v>
      </c>
      <c r="CK1279">
        <v>1</v>
      </c>
      <c r="CL1279" s="17">
        <v>1</v>
      </c>
      <c r="CM1279">
        <v>3.5000000000000003E-2</v>
      </c>
      <c r="CN1279">
        <v>1789</v>
      </c>
      <c r="CO1279">
        <v>1</v>
      </c>
      <c r="CP1279">
        <v>0</v>
      </c>
      <c r="CQ1279">
        <v>16</v>
      </c>
      <c r="CR1279" s="33" t="s">
        <v>85</v>
      </c>
    </row>
    <row r="1280" spans="1:96" x14ac:dyDescent="0.25">
      <c r="A1280">
        <v>1279</v>
      </c>
      <c r="B1280">
        <v>82</v>
      </c>
      <c r="C1280" s="24" t="s">
        <v>4041</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225</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s="17">
        <v>1</v>
      </c>
      <c r="BT1280">
        <v>0</v>
      </c>
      <c r="BU1280">
        <v>1</v>
      </c>
      <c r="BV1280">
        <v>0</v>
      </c>
      <c r="BW1280" s="17">
        <v>0</v>
      </c>
      <c r="BX1280">
        <v>0</v>
      </c>
      <c r="BY1280">
        <v>0</v>
      </c>
      <c r="BZ1280" s="17">
        <v>0</v>
      </c>
      <c r="CA1280">
        <v>0</v>
      </c>
      <c r="CB1280">
        <v>0</v>
      </c>
      <c r="CC1280">
        <v>1</v>
      </c>
      <c r="CD1280">
        <v>1</v>
      </c>
      <c r="CE1280">
        <v>1</v>
      </c>
      <c r="CF1280">
        <v>0</v>
      </c>
      <c r="CG1280">
        <v>0</v>
      </c>
      <c r="CH1280">
        <v>0</v>
      </c>
      <c r="CI1280">
        <v>0</v>
      </c>
      <c r="CJ1280">
        <v>0</v>
      </c>
      <c r="CK1280">
        <v>1</v>
      </c>
      <c r="CL1280" s="17">
        <v>1</v>
      </c>
      <c r="CM1280">
        <v>3.5000000000000003E-2</v>
      </c>
      <c r="CN1280">
        <v>1789</v>
      </c>
      <c r="CO1280">
        <v>1</v>
      </c>
      <c r="CP1280">
        <v>0</v>
      </c>
      <c r="CQ1280">
        <v>16</v>
      </c>
      <c r="CR1280" s="33" t="s">
        <v>85</v>
      </c>
    </row>
    <row r="1281" spans="1:96" x14ac:dyDescent="0.25">
      <c r="A1281">
        <v>1280</v>
      </c>
      <c r="B1281">
        <v>82</v>
      </c>
      <c r="C1281" s="24" t="s">
        <v>4041</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225</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s="17">
        <v>1</v>
      </c>
      <c r="BT1281">
        <v>0</v>
      </c>
      <c r="BU1281">
        <v>1</v>
      </c>
      <c r="BV1281">
        <v>0</v>
      </c>
      <c r="BW1281" s="17">
        <v>0</v>
      </c>
      <c r="BX1281">
        <v>0</v>
      </c>
      <c r="BY1281">
        <v>0</v>
      </c>
      <c r="BZ1281" s="17">
        <v>1</v>
      </c>
      <c r="CA1281">
        <v>0</v>
      </c>
      <c r="CB1281">
        <v>0</v>
      </c>
      <c r="CC1281">
        <v>1</v>
      </c>
      <c r="CD1281">
        <v>1</v>
      </c>
      <c r="CE1281">
        <v>1</v>
      </c>
      <c r="CF1281">
        <v>0</v>
      </c>
      <c r="CG1281">
        <v>0</v>
      </c>
      <c r="CH1281">
        <v>0</v>
      </c>
      <c r="CI1281">
        <v>0</v>
      </c>
      <c r="CJ1281">
        <v>0</v>
      </c>
      <c r="CK1281">
        <v>1</v>
      </c>
      <c r="CL1281" s="17">
        <v>1</v>
      </c>
      <c r="CM1281">
        <v>3.5000000000000003E-2</v>
      </c>
      <c r="CN1281">
        <v>1789</v>
      </c>
      <c r="CO1281">
        <v>1</v>
      </c>
      <c r="CP1281">
        <v>0</v>
      </c>
      <c r="CQ1281">
        <v>16</v>
      </c>
      <c r="CR1281" s="33" t="s">
        <v>85</v>
      </c>
    </row>
    <row r="1282" spans="1:96" x14ac:dyDescent="0.25">
      <c r="A1282">
        <v>1281</v>
      </c>
      <c r="B1282">
        <v>82</v>
      </c>
      <c r="C1282" s="24" t="s">
        <v>4041</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225</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s="17">
        <v>1</v>
      </c>
      <c r="BT1282">
        <v>0</v>
      </c>
      <c r="BU1282">
        <v>1</v>
      </c>
      <c r="BV1282">
        <v>0</v>
      </c>
      <c r="BW1282" s="17">
        <v>0</v>
      </c>
      <c r="BX1282">
        <v>0</v>
      </c>
      <c r="BY1282">
        <v>0</v>
      </c>
      <c r="BZ1282" s="17">
        <v>1</v>
      </c>
      <c r="CA1282">
        <v>0</v>
      </c>
      <c r="CB1282">
        <v>0</v>
      </c>
      <c r="CC1282">
        <v>1</v>
      </c>
      <c r="CD1282">
        <v>1</v>
      </c>
      <c r="CE1282">
        <v>1</v>
      </c>
      <c r="CF1282">
        <v>0</v>
      </c>
      <c r="CG1282">
        <v>0</v>
      </c>
      <c r="CH1282">
        <v>0</v>
      </c>
      <c r="CI1282">
        <v>0</v>
      </c>
      <c r="CJ1282">
        <v>0</v>
      </c>
      <c r="CK1282">
        <v>1</v>
      </c>
      <c r="CL1282" s="17">
        <v>1</v>
      </c>
      <c r="CM1282">
        <v>3.5000000000000003E-2</v>
      </c>
      <c r="CN1282">
        <v>1789</v>
      </c>
      <c r="CO1282">
        <v>1</v>
      </c>
      <c r="CP1282">
        <v>0</v>
      </c>
      <c r="CQ1282">
        <v>16</v>
      </c>
      <c r="CR1282" s="33" t="s">
        <v>85</v>
      </c>
    </row>
    <row r="1283" spans="1:96" x14ac:dyDescent="0.25">
      <c r="A1283">
        <v>1282</v>
      </c>
      <c r="B1283">
        <v>82</v>
      </c>
      <c r="C1283" s="24" t="s">
        <v>4041</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225</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s="17">
        <v>1</v>
      </c>
      <c r="BT1283">
        <v>0</v>
      </c>
      <c r="BU1283">
        <v>1</v>
      </c>
      <c r="BV1283">
        <v>0</v>
      </c>
      <c r="BW1283" s="17">
        <v>0</v>
      </c>
      <c r="BX1283">
        <v>0</v>
      </c>
      <c r="BY1283">
        <v>0</v>
      </c>
      <c r="BZ1283" s="17">
        <v>1</v>
      </c>
      <c r="CA1283">
        <v>0</v>
      </c>
      <c r="CB1283">
        <v>0</v>
      </c>
      <c r="CC1283">
        <v>1</v>
      </c>
      <c r="CD1283">
        <v>1</v>
      </c>
      <c r="CE1283">
        <v>1</v>
      </c>
      <c r="CF1283">
        <v>0</v>
      </c>
      <c r="CG1283">
        <v>0</v>
      </c>
      <c r="CH1283">
        <v>0</v>
      </c>
      <c r="CI1283">
        <v>0</v>
      </c>
      <c r="CJ1283">
        <v>0</v>
      </c>
      <c r="CK1283">
        <v>1</v>
      </c>
      <c r="CL1283" s="17">
        <v>1</v>
      </c>
      <c r="CM1283">
        <v>3.5000000000000003E-2</v>
      </c>
      <c r="CN1283">
        <v>1789</v>
      </c>
      <c r="CO1283">
        <v>1</v>
      </c>
      <c r="CP1283">
        <v>0</v>
      </c>
      <c r="CQ1283">
        <v>16</v>
      </c>
      <c r="CR1283" s="33" t="s">
        <v>85</v>
      </c>
    </row>
    <row r="1284" spans="1:96" x14ac:dyDescent="0.25">
      <c r="A1284">
        <v>1283</v>
      </c>
      <c r="B1284">
        <v>82</v>
      </c>
      <c r="C1284" s="24" t="s">
        <v>4041</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225</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s="17">
        <v>1</v>
      </c>
      <c r="BT1284">
        <v>0</v>
      </c>
      <c r="BU1284">
        <v>1</v>
      </c>
      <c r="BV1284">
        <v>0</v>
      </c>
      <c r="BW1284" s="17">
        <v>0</v>
      </c>
      <c r="BX1284">
        <v>0</v>
      </c>
      <c r="BY1284">
        <v>0</v>
      </c>
      <c r="BZ1284" s="17">
        <v>0</v>
      </c>
      <c r="CA1284">
        <v>0</v>
      </c>
      <c r="CB1284">
        <v>0</v>
      </c>
      <c r="CC1284">
        <v>1</v>
      </c>
      <c r="CD1284">
        <v>1</v>
      </c>
      <c r="CE1284">
        <v>1</v>
      </c>
      <c r="CF1284">
        <v>0</v>
      </c>
      <c r="CG1284">
        <v>0</v>
      </c>
      <c r="CH1284">
        <v>0</v>
      </c>
      <c r="CI1284">
        <v>0</v>
      </c>
      <c r="CJ1284">
        <v>0</v>
      </c>
      <c r="CK1284">
        <v>1</v>
      </c>
      <c r="CL1284" s="17">
        <v>1</v>
      </c>
      <c r="CM1284">
        <v>3.5000000000000003E-2</v>
      </c>
      <c r="CN1284">
        <v>1789</v>
      </c>
      <c r="CO1284">
        <v>1</v>
      </c>
      <c r="CP1284">
        <v>0</v>
      </c>
      <c r="CQ1284">
        <v>16</v>
      </c>
      <c r="CR1284" s="33" t="s">
        <v>85</v>
      </c>
    </row>
    <row r="1285" spans="1:96" x14ac:dyDescent="0.25">
      <c r="A1285">
        <v>1284</v>
      </c>
      <c r="B1285">
        <v>82</v>
      </c>
      <c r="C1285" s="24" t="s">
        <v>4041</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225</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s="17">
        <v>1</v>
      </c>
      <c r="BT1285">
        <v>0</v>
      </c>
      <c r="BU1285">
        <v>1</v>
      </c>
      <c r="BV1285">
        <v>0</v>
      </c>
      <c r="BW1285" s="17">
        <v>0</v>
      </c>
      <c r="BX1285">
        <v>1</v>
      </c>
      <c r="BY1285">
        <v>0</v>
      </c>
      <c r="BZ1285" s="17">
        <v>0</v>
      </c>
      <c r="CA1285">
        <v>0</v>
      </c>
      <c r="CB1285">
        <v>0</v>
      </c>
      <c r="CC1285">
        <v>1</v>
      </c>
      <c r="CD1285">
        <v>1</v>
      </c>
      <c r="CE1285">
        <v>1</v>
      </c>
      <c r="CF1285">
        <v>0</v>
      </c>
      <c r="CG1285">
        <v>0</v>
      </c>
      <c r="CH1285">
        <v>0</v>
      </c>
      <c r="CI1285">
        <v>0</v>
      </c>
      <c r="CJ1285">
        <v>0</v>
      </c>
      <c r="CK1285">
        <v>1</v>
      </c>
      <c r="CL1285" s="17">
        <v>1</v>
      </c>
      <c r="CM1285">
        <v>3.5000000000000003E-2</v>
      </c>
      <c r="CN1285">
        <v>1789</v>
      </c>
      <c r="CO1285">
        <v>1</v>
      </c>
      <c r="CP1285">
        <v>0</v>
      </c>
      <c r="CQ1285">
        <v>16</v>
      </c>
      <c r="CR1285" s="33" t="s">
        <v>85</v>
      </c>
    </row>
    <row r="1286" spans="1:96" x14ac:dyDescent="0.25">
      <c r="A1286">
        <v>1285</v>
      </c>
      <c r="B1286">
        <v>82</v>
      </c>
      <c r="C1286" s="24" t="s">
        <v>4041</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225</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s="17">
        <v>1</v>
      </c>
      <c r="BT1286">
        <v>0</v>
      </c>
      <c r="BU1286">
        <v>1</v>
      </c>
      <c r="BV1286">
        <v>0</v>
      </c>
      <c r="BW1286" s="17">
        <v>0</v>
      </c>
      <c r="BX1286">
        <v>1</v>
      </c>
      <c r="BY1286">
        <v>0</v>
      </c>
      <c r="BZ1286" s="17">
        <v>0</v>
      </c>
      <c r="CA1286">
        <v>0</v>
      </c>
      <c r="CB1286">
        <v>0</v>
      </c>
      <c r="CC1286">
        <v>1</v>
      </c>
      <c r="CD1286">
        <v>1</v>
      </c>
      <c r="CE1286">
        <v>1</v>
      </c>
      <c r="CF1286">
        <v>0</v>
      </c>
      <c r="CG1286">
        <v>0</v>
      </c>
      <c r="CH1286">
        <v>0</v>
      </c>
      <c r="CI1286">
        <v>0</v>
      </c>
      <c r="CJ1286">
        <v>0</v>
      </c>
      <c r="CK1286">
        <v>1</v>
      </c>
      <c r="CL1286" s="17">
        <v>1</v>
      </c>
      <c r="CM1286">
        <v>3.5000000000000003E-2</v>
      </c>
      <c r="CN1286">
        <v>1789</v>
      </c>
      <c r="CO1286">
        <v>1</v>
      </c>
      <c r="CP1286">
        <v>0</v>
      </c>
      <c r="CQ1286">
        <v>16</v>
      </c>
      <c r="CR1286" s="33" t="s">
        <v>85</v>
      </c>
    </row>
    <row r="1287" spans="1:96" x14ac:dyDescent="0.25">
      <c r="A1287">
        <v>1286</v>
      </c>
      <c r="B1287">
        <v>83</v>
      </c>
      <c r="C1287" s="24" t="s">
        <v>4046</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225</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1</v>
      </c>
      <c r="BR1287">
        <v>0</v>
      </c>
      <c r="BS1287" s="17">
        <v>0</v>
      </c>
      <c r="BT1287">
        <v>1</v>
      </c>
      <c r="BU1287">
        <v>0</v>
      </c>
      <c r="BV1287">
        <v>0</v>
      </c>
      <c r="BW1287" s="17">
        <v>0</v>
      </c>
      <c r="BX1287">
        <v>0</v>
      </c>
      <c r="BY1287">
        <v>0</v>
      </c>
      <c r="BZ1287" s="17">
        <v>0</v>
      </c>
      <c r="CA1287">
        <v>0</v>
      </c>
      <c r="CB1287">
        <v>0</v>
      </c>
      <c r="CC1287">
        <v>1</v>
      </c>
      <c r="CD1287">
        <v>0</v>
      </c>
      <c r="CE1287">
        <v>0</v>
      </c>
      <c r="CF1287">
        <v>0</v>
      </c>
      <c r="CG1287">
        <v>0</v>
      </c>
      <c r="CH1287">
        <v>0</v>
      </c>
      <c r="CI1287">
        <v>0</v>
      </c>
      <c r="CJ1287">
        <v>0</v>
      </c>
      <c r="CK1287">
        <v>0</v>
      </c>
      <c r="CL1287" s="17">
        <v>1</v>
      </c>
      <c r="CM1287">
        <v>3.0070000000000001</v>
      </c>
      <c r="CN1287">
        <v>783</v>
      </c>
      <c r="CO1287">
        <v>1</v>
      </c>
      <c r="CP1287">
        <v>0</v>
      </c>
      <c r="CQ1287">
        <v>32</v>
      </c>
      <c r="CR1287" s="33" t="s">
        <v>85</v>
      </c>
    </row>
    <row r="1288" spans="1:96" x14ac:dyDescent="0.25">
      <c r="A1288">
        <v>1287</v>
      </c>
      <c r="B1288">
        <v>83</v>
      </c>
      <c r="C1288" s="24" t="s">
        <v>4046</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225</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1</v>
      </c>
      <c r="BR1288">
        <v>0</v>
      </c>
      <c r="BS1288" s="17">
        <v>0</v>
      </c>
      <c r="BT1288">
        <v>1</v>
      </c>
      <c r="BU1288">
        <v>0</v>
      </c>
      <c r="BV1288">
        <v>0</v>
      </c>
      <c r="BW1288" s="17">
        <v>0</v>
      </c>
      <c r="BX1288">
        <v>0</v>
      </c>
      <c r="BY1288">
        <v>0</v>
      </c>
      <c r="BZ1288" s="17">
        <v>0</v>
      </c>
      <c r="CA1288">
        <v>0</v>
      </c>
      <c r="CB1288">
        <v>0</v>
      </c>
      <c r="CC1288">
        <v>1</v>
      </c>
      <c r="CD1288">
        <v>0</v>
      </c>
      <c r="CE1288">
        <v>0</v>
      </c>
      <c r="CF1288">
        <v>0</v>
      </c>
      <c r="CG1288">
        <v>0</v>
      </c>
      <c r="CH1288">
        <v>0</v>
      </c>
      <c r="CI1288">
        <v>0</v>
      </c>
      <c r="CJ1288">
        <v>0</v>
      </c>
      <c r="CK1288">
        <v>0</v>
      </c>
      <c r="CL1288" s="17">
        <v>1</v>
      </c>
      <c r="CM1288">
        <v>3.0070000000000001</v>
      </c>
      <c r="CN1288">
        <v>783</v>
      </c>
      <c r="CO1288">
        <v>1</v>
      </c>
      <c r="CP1288">
        <v>0</v>
      </c>
      <c r="CQ1288">
        <v>32</v>
      </c>
      <c r="CR1288" s="33" t="s">
        <v>85</v>
      </c>
    </row>
    <row r="1289" spans="1:96" x14ac:dyDescent="0.25">
      <c r="A1289">
        <v>1288</v>
      </c>
      <c r="B1289">
        <v>83</v>
      </c>
      <c r="C1289" s="24" t="s">
        <v>4046</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225</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1</v>
      </c>
      <c r="BR1289">
        <v>0</v>
      </c>
      <c r="BS1289" s="17">
        <v>0</v>
      </c>
      <c r="BT1289">
        <v>1</v>
      </c>
      <c r="BU1289">
        <v>0</v>
      </c>
      <c r="BV1289">
        <v>0</v>
      </c>
      <c r="BW1289" s="17">
        <v>0</v>
      </c>
      <c r="BX1289">
        <v>0</v>
      </c>
      <c r="BY1289">
        <v>0</v>
      </c>
      <c r="BZ1289" s="17">
        <v>0</v>
      </c>
      <c r="CA1289">
        <v>0</v>
      </c>
      <c r="CB1289">
        <v>0</v>
      </c>
      <c r="CC1289">
        <v>1</v>
      </c>
      <c r="CD1289">
        <v>0</v>
      </c>
      <c r="CE1289">
        <v>0</v>
      </c>
      <c r="CF1289">
        <v>0</v>
      </c>
      <c r="CG1289">
        <v>0</v>
      </c>
      <c r="CH1289">
        <v>0</v>
      </c>
      <c r="CI1289">
        <v>0</v>
      </c>
      <c r="CJ1289">
        <v>0</v>
      </c>
      <c r="CK1289">
        <v>0</v>
      </c>
      <c r="CL1289" s="17">
        <v>1</v>
      </c>
      <c r="CM1289">
        <v>3.0070000000000001</v>
      </c>
      <c r="CN1289">
        <v>783</v>
      </c>
      <c r="CO1289">
        <v>1</v>
      </c>
      <c r="CP1289">
        <v>0</v>
      </c>
      <c r="CQ1289">
        <v>32</v>
      </c>
      <c r="CR1289" s="33" t="s">
        <v>85</v>
      </c>
    </row>
    <row r="1290" spans="1:96" x14ac:dyDescent="0.25">
      <c r="A1290">
        <v>1289</v>
      </c>
      <c r="B1290">
        <v>83</v>
      </c>
      <c r="C1290" s="24" t="s">
        <v>4046</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225</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1</v>
      </c>
      <c r="BR1290">
        <v>0</v>
      </c>
      <c r="BS1290" s="17">
        <v>0</v>
      </c>
      <c r="BT1290">
        <v>1</v>
      </c>
      <c r="BU1290">
        <v>0</v>
      </c>
      <c r="BV1290">
        <v>0</v>
      </c>
      <c r="BW1290" s="17">
        <v>0</v>
      </c>
      <c r="BX1290">
        <v>0</v>
      </c>
      <c r="BY1290">
        <v>0</v>
      </c>
      <c r="BZ1290" s="17">
        <v>0</v>
      </c>
      <c r="CA1290">
        <v>0</v>
      </c>
      <c r="CB1290">
        <v>0</v>
      </c>
      <c r="CC1290">
        <v>1</v>
      </c>
      <c r="CD1290">
        <v>0</v>
      </c>
      <c r="CE1290">
        <v>0</v>
      </c>
      <c r="CF1290">
        <v>0</v>
      </c>
      <c r="CG1290">
        <v>0</v>
      </c>
      <c r="CH1290">
        <v>0</v>
      </c>
      <c r="CI1290">
        <v>0</v>
      </c>
      <c r="CJ1290">
        <v>0</v>
      </c>
      <c r="CK1290">
        <v>0</v>
      </c>
      <c r="CL1290" s="17">
        <v>1</v>
      </c>
      <c r="CM1290">
        <v>3.0070000000000001</v>
      </c>
      <c r="CN1290">
        <v>783</v>
      </c>
      <c r="CO1290">
        <v>1</v>
      </c>
      <c r="CP1290">
        <v>0</v>
      </c>
      <c r="CQ1290">
        <v>32</v>
      </c>
      <c r="CR1290" s="33" t="s">
        <v>85</v>
      </c>
    </row>
    <row r="1291" spans="1:96" x14ac:dyDescent="0.25">
      <c r="A1291">
        <v>1290</v>
      </c>
      <c r="B1291">
        <v>83</v>
      </c>
      <c r="C1291" s="24" t="s">
        <v>4046</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225</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1</v>
      </c>
      <c r="BR1291">
        <v>0</v>
      </c>
      <c r="BS1291" s="17">
        <v>0</v>
      </c>
      <c r="BT1291">
        <v>1</v>
      </c>
      <c r="BU1291">
        <v>0</v>
      </c>
      <c r="BV1291">
        <v>0</v>
      </c>
      <c r="BW1291" s="17">
        <v>0</v>
      </c>
      <c r="BX1291">
        <v>0</v>
      </c>
      <c r="BY1291">
        <v>0</v>
      </c>
      <c r="BZ1291" s="17">
        <v>0</v>
      </c>
      <c r="CA1291">
        <v>0</v>
      </c>
      <c r="CB1291">
        <v>0</v>
      </c>
      <c r="CC1291">
        <v>1</v>
      </c>
      <c r="CD1291">
        <v>0</v>
      </c>
      <c r="CE1291">
        <v>0</v>
      </c>
      <c r="CF1291">
        <v>0</v>
      </c>
      <c r="CG1291">
        <v>0</v>
      </c>
      <c r="CH1291">
        <v>0</v>
      </c>
      <c r="CI1291">
        <v>0</v>
      </c>
      <c r="CJ1291">
        <v>0</v>
      </c>
      <c r="CK1291">
        <v>0</v>
      </c>
      <c r="CL1291" s="17">
        <v>1</v>
      </c>
      <c r="CM1291">
        <v>3.0070000000000001</v>
      </c>
      <c r="CN1291">
        <v>783</v>
      </c>
      <c r="CO1291">
        <v>1</v>
      </c>
      <c r="CP1291">
        <v>0</v>
      </c>
      <c r="CQ1291">
        <v>32</v>
      </c>
      <c r="CR1291" s="33" t="s">
        <v>85</v>
      </c>
    </row>
    <row r="1292" spans="1:96" x14ac:dyDescent="0.25">
      <c r="A1292">
        <v>1291</v>
      </c>
      <c r="B1292">
        <v>83</v>
      </c>
      <c r="C1292" s="24" t="s">
        <v>4046</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225</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1</v>
      </c>
      <c r="BR1292">
        <v>0</v>
      </c>
      <c r="BS1292" s="17">
        <v>0</v>
      </c>
      <c r="BT1292">
        <v>1</v>
      </c>
      <c r="BU1292">
        <v>0</v>
      </c>
      <c r="BV1292">
        <v>0</v>
      </c>
      <c r="BW1292" s="17">
        <v>0</v>
      </c>
      <c r="BX1292">
        <v>0</v>
      </c>
      <c r="BY1292">
        <v>0</v>
      </c>
      <c r="BZ1292" s="17">
        <v>0</v>
      </c>
      <c r="CA1292">
        <v>0</v>
      </c>
      <c r="CB1292">
        <v>0</v>
      </c>
      <c r="CC1292">
        <v>1</v>
      </c>
      <c r="CD1292">
        <v>0</v>
      </c>
      <c r="CE1292">
        <v>0</v>
      </c>
      <c r="CF1292">
        <v>0</v>
      </c>
      <c r="CG1292">
        <v>0</v>
      </c>
      <c r="CH1292">
        <v>0</v>
      </c>
      <c r="CI1292">
        <v>0</v>
      </c>
      <c r="CJ1292">
        <v>0</v>
      </c>
      <c r="CK1292">
        <v>0</v>
      </c>
      <c r="CL1292" s="17">
        <v>1</v>
      </c>
      <c r="CM1292">
        <v>3.0070000000000001</v>
      </c>
      <c r="CN1292">
        <v>783</v>
      </c>
      <c r="CO1292">
        <v>1</v>
      </c>
      <c r="CP1292">
        <v>0</v>
      </c>
      <c r="CQ1292">
        <v>32</v>
      </c>
      <c r="CR1292" s="33" t="s">
        <v>85</v>
      </c>
    </row>
    <row r="1293" spans="1:96" x14ac:dyDescent="0.25">
      <c r="A1293">
        <v>1292</v>
      </c>
      <c r="B1293">
        <v>83</v>
      </c>
      <c r="C1293" s="24" t="s">
        <v>4046</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225</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1</v>
      </c>
      <c r="BR1293">
        <v>0</v>
      </c>
      <c r="BS1293" s="17">
        <v>0</v>
      </c>
      <c r="BT1293">
        <v>1</v>
      </c>
      <c r="BU1293">
        <v>0</v>
      </c>
      <c r="BV1293">
        <v>0</v>
      </c>
      <c r="BW1293" s="17">
        <v>0</v>
      </c>
      <c r="BX1293">
        <v>0</v>
      </c>
      <c r="BY1293">
        <v>0</v>
      </c>
      <c r="BZ1293" s="17">
        <v>0</v>
      </c>
      <c r="CA1293">
        <v>0</v>
      </c>
      <c r="CB1293">
        <v>0</v>
      </c>
      <c r="CC1293">
        <v>1</v>
      </c>
      <c r="CD1293">
        <v>0</v>
      </c>
      <c r="CE1293">
        <v>0</v>
      </c>
      <c r="CF1293">
        <v>0</v>
      </c>
      <c r="CG1293">
        <v>0</v>
      </c>
      <c r="CH1293">
        <v>0</v>
      </c>
      <c r="CI1293">
        <v>0</v>
      </c>
      <c r="CJ1293">
        <v>0</v>
      </c>
      <c r="CK1293">
        <v>0</v>
      </c>
      <c r="CL1293" s="17">
        <v>1</v>
      </c>
      <c r="CM1293">
        <v>3.0070000000000001</v>
      </c>
      <c r="CN1293">
        <v>783</v>
      </c>
      <c r="CO1293">
        <v>1</v>
      </c>
      <c r="CP1293">
        <v>0</v>
      </c>
      <c r="CQ1293">
        <v>32</v>
      </c>
      <c r="CR1293" s="33" t="s">
        <v>85</v>
      </c>
    </row>
    <row r="1294" spans="1:96" x14ac:dyDescent="0.25">
      <c r="A1294">
        <v>1293</v>
      </c>
      <c r="B1294">
        <v>83</v>
      </c>
      <c r="C1294" s="24" t="s">
        <v>4046</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225</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1</v>
      </c>
      <c r="BR1294">
        <v>0</v>
      </c>
      <c r="BS1294" s="17">
        <v>0</v>
      </c>
      <c r="BT1294">
        <v>1</v>
      </c>
      <c r="BU1294">
        <v>0</v>
      </c>
      <c r="BV1294">
        <v>0</v>
      </c>
      <c r="BW1294" s="17">
        <v>0</v>
      </c>
      <c r="BX1294">
        <v>0</v>
      </c>
      <c r="BY1294">
        <v>0</v>
      </c>
      <c r="BZ1294" s="17">
        <v>0</v>
      </c>
      <c r="CA1294">
        <v>0</v>
      </c>
      <c r="CB1294">
        <v>0</v>
      </c>
      <c r="CC1294">
        <v>1</v>
      </c>
      <c r="CD1294">
        <v>0</v>
      </c>
      <c r="CE1294">
        <v>0</v>
      </c>
      <c r="CF1294">
        <v>0</v>
      </c>
      <c r="CG1294">
        <v>0</v>
      </c>
      <c r="CH1294">
        <v>0</v>
      </c>
      <c r="CI1294">
        <v>0</v>
      </c>
      <c r="CJ1294">
        <v>0</v>
      </c>
      <c r="CK1294">
        <v>0</v>
      </c>
      <c r="CL1294" s="17">
        <v>1</v>
      </c>
      <c r="CM1294">
        <v>3.0070000000000001</v>
      </c>
      <c r="CN1294">
        <v>783</v>
      </c>
      <c r="CO1294">
        <v>1</v>
      </c>
      <c r="CP1294">
        <v>0</v>
      </c>
      <c r="CQ1294">
        <v>32</v>
      </c>
      <c r="CR1294" s="33" t="s">
        <v>85</v>
      </c>
    </row>
    <row r="1295" spans="1:96" x14ac:dyDescent="0.25">
      <c r="A1295">
        <v>1294</v>
      </c>
      <c r="B1295">
        <v>83</v>
      </c>
      <c r="C1295" s="24" t="s">
        <v>4046</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225</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1</v>
      </c>
      <c r="BR1295">
        <v>0</v>
      </c>
      <c r="BS1295" s="17">
        <v>0</v>
      </c>
      <c r="BT1295">
        <v>1</v>
      </c>
      <c r="BU1295">
        <v>0</v>
      </c>
      <c r="BV1295">
        <v>0</v>
      </c>
      <c r="BW1295" s="17">
        <v>0</v>
      </c>
      <c r="BX1295">
        <v>0</v>
      </c>
      <c r="BY1295">
        <v>0</v>
      </c>
      <c r="BZ1295" s="17">
        <v>0</v>
      </c>
      <c r="CA1295">
        <v>0</v>
      </c>
      <c r="CB1295">
        <v>0</v>
      </c>
      <c r="CC1295">
        <v>1</v>
      </c>
      <c r="CD1295">
        <v>0</v>
      </c>
      <c r="CE1295">
        <v>0</v>
      </c>
      <c r="CF1295">
        <v>0</v>
      </c>
      <c r="CG1295">
        <v>0</v>
      </c>
      <c r="CH1295">
        <v>0</v>
      </c>
      <c r="CI1295">
        <v>0</v>
      </c>
      <c r="CJ1295">
        <v>0</v>
      </c>
      <c r="CK1295">
        <v>0</v>
      </c>
      <c r="CL1295" s="17">
        <v>1</v>
      </c>
      <c r="CM1295">
        <v>3.0070000000000001</v>
      </c>
      <c r="CN1295">
        <v>783</v>
      </c>
      <c r="CO1295">
        <v>1</v>
      </c>
      <c r="CP1295">
        <v>0</v>
      </c>
      <c r="CQ1295">
        <v>32</v>
      </c>
      <c r="CR1295" s="33" t="s">
        <v>85</v>
      </c>
    </row>
    <row r="1296" spans="1:96" x14ac:dyDescent="0.25">
      <c r="A1296">
        <v>1295</v>
      </c>
      <c r="B1296">
        <v>83</v>
      </c>
      <c r="C1296" s="24" t="s">
        <v>4046</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225</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s="17">
        <v>0</v>
      </c>
      <c r="BT1296">
        <v>1</v>
      </c>
      <c r="BU1296">
        <v>0</v>
      </c>
      <c r="BV1296">
        <v>0</v>
      </c>
      <c r="BW1296" s="17">
        <v>0</v>
      </c>
      <c r="BX1296">
        <v>1</v>
      </c>
      <c r="BY1296">
        <v>0</v>
      </c>
      <c r="BZ1296" s="17">
        <v>0</v>
      </c>
      <c r="CA1296">
        <v>0</v>
      </c>
      <c r="CB1296">
        <v>0</v>
      </c>
      <c r="CC1296">
        <v>1</v>
      </c>
      <c r="CD1296">
        <v>0</v>
      </c>
      <c r="CE1296">
        <v>0</v>
      </c>
      <c r="CF1296">
        <v>0</v>
      </c>
      <c r="CG1296">
        <v>0</v>
      </c>
      <c r="CH1296">
        <v>0</v>
      </c>
      <c r="CI1296">
        <v>0</v>
      </c>
      <c r="CJ1296">
        <v>0</v>
      </c>
      <c r="CK1296">
        <v>0</v>
      </c>
      <c r="CL1296" s="17">
        <v>1</v>
      </c>
      <c r="CM1296">
        <v>3.0070000000000001</v>
      </c>
      <c r="CN1296">
        <v>783</v>
      </c>
      <c r="CO1296">
        <v>1</v>
      </c>
      <c r="CP1296">
        <v>0</v>
      </c>
      <c r="CQ1296">
        <v>32</v>
      </c>
      <c r="CR1296" s="33" t="s">
        <v>85</v>
      </c>
    </row>
    <row r="1297" spans="1:96" x14ac:dyDescent="0.25">
      <c r="A1297">
        <v>1296</v>
      </c>
      <c r="B1297">
        <v>83</v>
      </c>
      <c r="C1297" s="24" t="s">
        <v>4046</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225</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s="17">
        <v>1</v>
      </c>
      <c r="BT1297">
        <v>1</v>
      </c>
      <c r="BU1297">
        <v>0</v>
      </c>
      <c r="BV1297">
        <v>0</v>
      </c>
      <c r="BW1297" s="17">
        <v>0</v>
      </c>
      <c r="BX1297">
        <v>0</v>
      </c>
      <c r="BY1297">
        <v>0</v>
      </c>
      <c r="BZ1297" s="17">
        <v>0</v>
      </c>
      <c r="CA1297">
        <v>0</v>
      </c>
      <c r="CB1297">
        <v>0</v>
      </c>
      <c r="CC1297">
        <v>1</v>
      </c>
      <c r="CD1297">
        <v>0</v>
      </c>
      <c r="CE1297">
        <v>0</v>
      </c>
      <c r="CF1297">
        <v>0</v>
      </c>
      <c r="CG1297">
        <v>0</v>
      </c>
      <c r="CH1297">
        <v>0</v>
      </c>
      <c r="CI1297">
        <v>0</v>
      </c>
      <c r="CJ1297">
        <v>0</v>
      </c>
      <c r="CK1297">
        <v>0</v>
      </c>
      <c r="CL1297" s="17">
        <v>1</v>
      </c>
      <c r="CM1297">
        <v>3.0070000000000001</v>
      </c>
      <c r="CN1297">
        <v>783</v>
      </c>
      <c r="CO1297">
        <v>1</v>
      </c>
      <c r="CP1297">
        <v>0</v>
      </c>
      <c r="CQ1297">
        <v>32</v>
      </c>
      <c r="CR1297" s="33" t="s">
        <v>85</v>
      </c>
    </row>
    <row r="1298" spans="1:96" x14ac:dyDescent="0.25">
      <c r="A1298">
        <v>1297</v>
      </c>
      <c r="B1298">
        <v>83</v>
      </c>
      <c r="C1298" s="24" t="s">
        <v>4046</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225</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s="17">
        <v>1</v>
      </c>
      <c r="BT1298">
        <v>0</v>
      </c>
      <c r="BU1298">
        <v>1</v>
      </c>
      <c r="BV1298">
        <v>0</v>
      </c>
      <c r="BW1298" s="17">
        <v>0</v>
      </c>
      <c r="BX1298">
        <v>0</v>
      </c>
      <c r="BY1298">
        <v>1</v>
      </c>
      <c r="BZ1298" s="17">
        <v>0</v>
      </c>
      <c r="CA1298">
        <v>0</v>
      </c>
      <c r="CB1298">
        <v>0</v>
      </c>
      <c r="CC1298">
        <v>1</v>
      </c>
      <c r="CD1298">
        <v>0</v>
      </c>
      <c r="CE1298">
        <v>0</v>
      </c>
      <c r="CF1298">
        <v>0</v>
      </c>
      <c r="CG1298">
        <v>0</v>
      </c>
      <c r="CH1298">
        <v>0</v>
      </c>
      <c r="CI1298">
        <v>0</v>
      </c>
      <c r="CJ1298">
        <v>0</v>
      </c>
      <c r="CK1298">
        <v>0</v>
      </c>
      <c r="CL1298" s="17">
        <v>1</v>
      </c>
      <c r="CM1298">
        <v>3.0070000000000001</v>
      </c>
      <c r="CN1298">
        <v>783</v>
      </c>
      <c r="CO1298">
        <v>1</v>
      </c>
      <c r="CP1298">
        <v>0</v>
      </c>
      <c r="CQ1298">
        <v>32</v>
      </c>
      <c r="CR1298" s="33" t="s">
        <v>85</v>
      </c>
    </row>
    <row r="1299" spans="1:96" x14ac:dyDescent="0.25">
      <c r="A1299">
        <v>1298</v>
      </c>
      <c r="B1299">
        <v>83</v>
      </c>
      <c r="C1299" s="24" t="s">
        <v>4046</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225</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s="17">
        <v>1</v>
      </c>
      <c r="BT1299">
        <v>0</v>
      </c>
      <c r="BU1299">
        <v>1</v>
      </c>
      <c r="BV1299">
        <v>0</v>
      </c>
      <c r="BW1299" s="17">
        <v>0</v>
      </c>
      <c r="BX1299">
        <v>0</v>
      </c>
      <c r="BY1299">
        <v>1</v>
      </c>
      <c r="BZ1299" s="17">
        <v>1</v>
      </c>
      <c r="CA1299">
        <v>0</v>
      </c>
      <c r="CB1299">
        <v>0</v>
      </c>
      <c r="CC1299">
        <v>1</v>
      </c>
      <c r="CD1299">
        <v>0</v>
      </c>
      <c r="CE1299">
        <v>0</v>
      </c>
      <c r="CF1299">
        <v>0</v>
      </c>
      <c r="CG1299">
        <v>0</v>
      </c>
      <c r="CH1299">
        <v>0</v>
      </c>
      <c r="CI1299">
        <v>0</v>
      </c>
      <c r="CJ1299">
        <v>0</v>
      </c>
      <c r="CK1299">
        <v>0</v>
      </c>
      <c r="CL1299" s="17">
        <v>1</v>
      </c>
      <c r="CM1299">
        <v>3.0070000000000001</v>
      </c>
      <c r="CN1299">
        <v>783</v>
      </c>
      <c r="CO1299">
        <v>1</v>
      </c>
      <c r="CP1299">
        <v>0</v>
      </c>
      <c r="CQ1299">
        <v>32</v>
      </c>
      <c r="CR1299" s="33" t="s">
        <v>85</v>
      </c>
    </row>
    <row r="1300" spans="1:96" x14ac:dyDescent="0.25">
      <c r="A1300">
        <v>1299</v>
      </c>
      <c r="B1300">
        <v>83</v>
      </c>
      <c r="C1300" s="24" t="s">
        <v>4046</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225</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s="17">
        <v>1</v>
      </c>
      <c r="BT1300">
        <v>0</v>
      </c>
      <c r="BU1300">
        <v>1</v>
      </c>
      <c r="BV1300">
        <v>0</v>
      </c>
      <c r="BW1300" s="17">
        <v>0</v>
      </c>
      <c r="BX1300">
        <v>0</v>
      </c>
      <c r="BY1300">
        <v>1</v>
      </c>
      <c r="BZ1300" s="17">
        <v>1</v>
      </c>
      <c r="CA1300">
        <v>0</v>
      </c>
      <c r="CB1300">
        <v>0</v>
      </c>
      <c r="CC1300">
        <v>1</v>
      </c>
      <c r="CD1300">
        <v>0</v>
      </c>
      <c r="CE1300">
        <v>0</v>
      </c>
      <c r="CF1300">
        <v>0</v>
      </c>
      <c r="CG1300">
        <v>0</v>
      </c>
      <c r="CH1300">
        <v>0</v>
      </c>
      <c r="CI1300">
        <v>0</v>
      </c>
      <c r="CJ1300">
        <v>0</v>
      </c>
      <c r="CK1300">
        <v>0</v>
      </c>
      <c r="CL1300" s="17">
        <v>1</v>
      </c>
      <c r="CM1300">
        <v>3.0070000000000001</v>
      </c>
      <c r="CN1300">
        <v>783</v>
      </c>
      <c r="CO1300">
        <v>1</v>
      </c>
      <c r="CP1300">
        <v>0</v>
      </c>
      <c r="CQ1300">
        <v>32</v>
      </c>
      <c r="CR1300" s="33" t="s">
        <v>85</v>
      </c>
    </row>
    <row r="1301" spans="1:96" x14ac:dyDescent="0.25">
      <c r="A1301">
        <v>1300</v>
      </c>
      <c r="B1301">
        <v>83</v>
      </c>
      <c r="C1301" s="24" t="s">
        <v>4046</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225</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s="17">
        <v>1</v>
      </c>
      <c r="BT1301">
        <v>0</v>
      </c>
      <c r="BU1301">
        <v>1</v>
      </c>
      <c r="BV1301">
        <v>0</v>
      </c>
      <c r="BW1301" s="17">
        <v>0</v>
      </c>
      <c r="BX1301">
        <v>0</v>
      </c>
      <c r="BY1301">
        <v>1</v>
      </c>
      <c r="BZ1301" s="17">
        <v>1</v>
      </c>
      <c r="CA1301">
        <v>0</v>
      </c>
      <c r="CB1301">
        <v>0</v>
      </c>
      <c r="CC1301">
        <v>1</v>
      </c>
      <c r="CD1301">
        <v>0</v>
      </c>
      <c r="CE1301">
        <v>0</v>
      </c>
      <c r="CF1301">
        <v>0</v>
      </c>
      <c r="CG1301">
        <v>0</v>
      </c>
      <c r="CH1301">
        <v>0</v>
      </c>
      <c r="CI1301">
        <v>0</v>
      </c>
      <c r="CJ1301">
        <v>0</v>
      </c>
      <c r="CK1301">
        <v>0</v>
      </c>
      <c r="CL1301" s="17">
        <v>1</v>
      </c>
      <c r="CM1301">
        <v>3.0070000000000001</v>
      </c>
      <c r="CN1301">
        <v>783</v>
      </c>
      <c r="CO1301">
        <v>1</v>
      </c>
      <c r="CP1301">
        <v>0</v>
      </c>
      <c r="CQ1301">
        <v>32</v>
      </c>
      <c r="CR1301" s="33" t="s">
        <v>85</v>
      </c>
    </row>
    <row r="1302" spans="1:96" x14ac:dyDescent="0.25">
      <c r="A1302">
        <v>1301</v>
      </c>
      <c r="B1302">
        <v>83</v>
      </c>
      <c r="C1302" s="24" t="s">
        <v>4046</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225</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1</v>
      </c>
      <c r="BQ1302">
        <v>0</v>
      </c>
      <c r="BR1302">
        <v>0</v>
      </c>
      <c r="BS1302" s="17">
        <v>1</v>
      </c>
      <c r="BT1302">
        <v>0</v>
      </c>
      <c r="BU1302">
        <v>1</v>
      </c>
      <c r="BV1302">
        <v>0</v>
      </c>
      <c r="BW1302" s="17">
        <v>0</v>
      </c>
      <c r="BX1302">
        <v>0</v>
      </c>
      <c r="BY1302">
        <v>1</v>
      </c>
      <c r="BZ1302" s="17">
        <v>1</v>
      </c>
      <c r="CA1302">
        <v>0</v>
      </c>
      <c r="CB1302">
        <v>0</v>
      </c>
      <c r="CC1302">
        <v>1</v>
      </c>
      <c r="CD1302">
        <v>0</v>
      </c>
      <c r="CE1302">
        <v>0</v>
      </c>
      <c r="CF1302">
        <v>0</v>
      </c>
      <c r="CG1302">
        <v>0</v>
      </c>
      <c r="CH1302">
        <v>0</v>
      </c>
      <c r="CI1302">
        <v>0</v>
      </c>
      <c r="CJ1302">
        <v>0</v>
      </c>
      <c r="CK1302">
        <v>0</v>
      </c>
      <c r="CL1302" s="17">
        <v>1</v>
      </c>
      <c r="CM1302">
        <v>3.0070000000000001</v>
      </c>
      <c r="CN1302">
        <v>783</v>
      </c>
      <c r="CO1302">
        <v>1</v>
      </c>
      <c r="CP1302">
        <v>0</v>
      </c>
      <c r="CQ1302">
        <v>32</v>
      </c>
      <c r="CR1302" s="33" t="s">
        <v>85</v>
      </c>
    </row>
    <row r="1303" spans="1:96" x14ac:dyDescent="0.25">
      <c r="A1303">
        <v>1302</v>
      </c>
      <c r="B1303">
        <v>83</v>
      </c>
      <c r="C1303" s="24" t="s">
        <v>4046</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225</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s="17">
        <v>1</v>
      </c>
      <c r="BT1303">
        <v>0</v>
      </c>
      <c r="BU1303">
        <v>1</v>
      </c>
      <c r="BV1303">
        <v>0</v>
      </c>
      <c r="BW1303" s="17">
        <v>0</v>
      </c>
      <c r="BX1303">
        <v>0</v>
      </c>
      <c r="BY1303">
        <v>1</v>
      </c>
      <c r="BZ1303" s="17">
        <v>1</v>
      </c>
      <c r="CA1303">
        <v>0</v>
      </c>
      <c r="CB1303">
        <v>0</v>
      </c>
      <c r="CC1303">
        <v>1</v>
      </c>
      <c r="CD1303">
        <v>0</v>
      </c>
      <c r="CE1303">
        <v>0</v>
      </c>
      <c r="CF1303">
        <v>0</v>
      </c>
      <c r="CG1303">
        <v>0</v>
      </c>
      <c r="CH1303">
        <v>0</v>
      </c>
      <c r="CI1303">
        <v>0</v>
      </c>
      <c r="CJ1303">
        <v>0</v>
      </c>
      <c r="CK1303">
        <v>0</v>
      </c>
      <c r="CL1303" s="17">
        <v>1</v>
      </c>
      <c r="CM1303">
        <v>3.0070000000000001</v>
      </c>
      <c r="CN1303">
        <v>783</v>
      </c>
      <c r="CO1303">
        <v>1</v>
      </c>
      <c r="CP1303">
        <v>0</v>
      </c>
      <c r="CQ1303">
        <v>32</v>
      </c>
      <c r="CR1303" s="33" t="s">
        <v>85</v>
      </c>
    </row>
    <row r="1304" spans="1:96" x14ac:dyDescent="0.25">
      <c r="A1304">
        <v>1303</v>
      </c>
      <c r="B1304">
        <v>84</v>
      </c>
      <c r="C1304" s="24" t="s">
        <v>4050</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450</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s="17">
        <v>0</v>
      </c>
      <c r="BT1304">
        <v>0</v>
      </c>
      <c r="BU1304">
        <v>0</v>
      </c>
      <c r="BV1304">
        <v>0</v>
      </c>
      <c r="BW1304" s="17">
        <v>1</v>
      </c>
      <c r="BX1304">
        <v>0</v>
      </c>
      <c r="BY1304">
        <v>0</v>
      </c>
      <c r="BZ1304" s="17">
        <v>0</v>
      </c>
      <c r="CA1304">
        <v>0</v>
      </c>
      <c r="CB1304">
        <v>0</v>
      </c>
      <c r="CC1304">
        <v>1</v>
      </c>
      <c r="CD1304">
        <v>1</v>
      </c>
      <c r="CE1304">
        <v>0</v>
      </c>
      <c r="CF1304">
        <v>0</v>
      </c>
      <c r="CG1304">
        <v>0</v>
      </c>
      <c r="CH1304">
        <v>0</v>
      </c>
      <c r="CI1304">
        <v>0</v>
      </c>
      <c r="CJ1304">
        <v>0</v>
      </c>
      <c r="CK1304">
        <v>0</v>
      </c>
      <c r="CL1304" s="17">
        <v>0</v>
      </c>
      <c r="CM1304">
        <v>0.186</v>
      </c>
      <c r="CN1304">
        <v>284</v>
      </c>
      <c r="CO1304">
        <v>1</v>
      </c>
      <c r="CP1304">
        <v>0</v>
      </c>
      <c r="CQ1304">
        <v>19</v>
      </c>
      <c r="CR1304" s="33" t="s">
        <v>85</v>
      </c>
    </row>
    <row r="1305" spans="1:96" x14ac:dyDescent="0.25">
      <c r="A1305">
        <v>1304</v>
      </c>
      <c r="B1305">
        <v>84</v>
      </c>
      <c r="C1305" s="24" t="s">
        <v>4050</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450</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s="17">
        <v>0</v>
      </c>
      <c r="BT1305">
        <v>0</v>
      </c>
      <c r="BU1305">
        <v>0</v>
      </c>
      <c r="BV1305">
        <v>0</v>
      </c>
      <c r="BW1305" s="17">
        <v>1</v>
      </c>
      <c r="BX1305">
        <v>0</v>
      </c>
      <c r="BY1305">
        <v>0</v>
      </c>
      <c r="BZ1305" s="17">
        <v>0</v>
      </c>
      <c r="CA1305">
        <v>0</v>
      </c>
      <c r="CB1305">
        <v>0</v>
      </c>
      <c r="CC1305">
        <v>1</v>
      </c>
      <c r="CD1305">
        <v>1</v>
      </c>
      <c r="CE1305">
        <v>0</v>
      </c>
      <c r="CF1305">
        <v>0</v>
      </c>
      <c r="CG1305">
        <v>0</v>
      </c>
      <c r="CH1305">
        <v>0</v>
      </c>
      <c r="CI1305">
        <v>0</v>
      </c>
      <c r="CJ1305">
        <v>0</v>
      </c>
      <c r="CK1305">
        <v>0</v>
      </c>
      <c r="CL1305" s="17">
        <v>0</v>
      </c>
      <c r="CM1305">
        <v>0.186</v>
      </c>
      <c r="CN1305">
        <v>284</v>
      </c>
      <c r="CO1305">
        <v>1</v>
      </c>
      <c r="CP1305">
        <v>0</v>
      </c>
      <c r="CQ1305">
        <v>19</v>
      </c>
      <c r="CR1305" s="33" t="s">
        <v>85</v>
      </c>
    </row>
    <row r="1306" spans="1:96" x14ac:dyDescent="0.25">
      <c r="A1306">
        <v>1305</v>
      </c>
      <c r="B1306">
        <v>84</v>
      </c>
      <c r="C1306" s="24" t="s">
        <v>4050</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450</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s="17">
        <v>0</v>
      </c>
      <c r="BT1306">
        <v>0</v>
      </c>
      <c r="BU1306">
        <v>0</v>
      </c>
      <c r="BV1306">
        <v>0</v>
      </c>
      <c r="BW1306" s="17">
        <v>1</v>
      </c>
      <c r="BX1306">
        <v>0</v>
      </c>
      <c r="BY1306">
        <v>0</v>
      </c>
      <c r="BZ1306" s="17">
        <v>0</v>
      </c>
      <c r="CA1306">
        <v>0</v>
      </c>
      <c r="CB1306">
        <v>0</v>
      </c>
      <c r="CC1306">
        <v>1</v>
      </c>
      <c r="CD1306">
        <v>1</v>
      </c>
      <c r="CE1306">
        <v>0</v>
      </c>
      <c r="CF1306">
        <v>0</v>
      </c>
      <c r="CG1306">
        <v>0</v>
      </c>
      <c r="CH1306">
        <v>0</v>
      </c>
      <c r="CI1306">
        <v>0</v>
      </c>
      <c r="CJ1306">
        <v>0</v>
      </c>
      <c r="CK1306">
        <v>0</v>
      </c>
      <c r="CL1306" s="17">
        <v>0</v>
      </c>
      <c r="CM1306">
        <v>0.186</v>
      </c>
      <c r="CN1306">
        <v>284</v>
      </c>
      <c r="CO1306">
        <v>1</v>
      </c>
      <c r="CP1306">
        <v>0</v>
      </c>
      <c r="CQ1306">
        <v>19</v>
      </c>
      <c r="CR1306" s="33" t="s">
        <v>85</v>
      </c>
    </row>
    <row r="1307" spans="1:96" x14ac:dyDescent="0.25">
      <c r="A1307">
        <v>1306</v>
      </c>
      <c r="B1307">
        <v>84</v>
      </c>
      <c r="C1307" s="24" t="s">
        <v>4050</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450</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s="17">
        <v>0</v>
      </c>
      <c r="BT1307">
        <v>0</v>
      </c>
      <c r="BU1307">
        <v>0</v>
      </c>
      <c r="BV1307">
        <v>0</v>
      </c>
      <c r="BW1307" s="17">
        <v>1</v>
      </c>
      <c r="BX1307">
        <v>0</v>
      </c>
      <c r="BY1307">
        <v>0</v>
      </c>
      <c r="BZ1307" s="17">
        <v>0</v>
      </c>
      <c r="CA1307">
        <v>0</v>
      </c>
      <c r="CB1307">
        <v>0</v>
      </c>
      <c r="CC1307">
        <v>1</v>
      </c>
      <c r="CD1307">
        <v>1</v>
      </c>
      <c r="CE1307">
        <v>0</v>
      </c>
      <c r="CF1307">
        <v>0</v>
      </c>
      <c r="CG1307">
        <v>0</v>
      </c>
      <c r="CH1307">
        <v>0</v>
      </c>
      <c r="CI1307">
        <v>0</v>
      </c>
      <c r="CJ1307">
        <v>0</v>
      </c>
      <c r="CK1307">
        <v>0</v>
      </c>
      <c r="CL1307" s="17">
        <v>0</v>
      </c>
      <c r="CM1307">
        <v>0.186</v>
      </c>
      <c r="CN1307">
        <v>284</v>
      </c>
      <c r="CO1307">
        <v>1</v>
      </c>
      <c r="CP1307">
        <v>0</v>
      </c>
      <c r="CQ1307">
        <v>19</v>
      </c>
      <c r="CR1307" s="33" t="s">
        <v>85</v>
      </c>
    </row>
    <row r="1308" spans="1:96" x14ac:dyDescent="0.25">
      <c r="A1308">
        <v>1307</v>
      </c>
      <c r="B1308">
        <v>84</v>
      </c>
      <c r="C1308" s="24" t="s">
        <v>4050</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451</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s="17">
        <v>0</v>
      </c>
      <c r="BT1308">
        <v>0</v>
      </c>
      <c r="BU1308">
        <v>0</v>
      </c>
      <c r="BV1308">
        <v>0</v>
      </c>
      <c r="BW1308" s="17">
        <v>1</v>
      </c>
      <c r="BX1308">
        <v>0</v>
      </c>
      <c r="BY1308">
        <v>0</v>
      </c>
      <c r="BZ1308" s="17">
        <v>0</v>
      </c>
      <c r="CA1308">
        <v>0</v>
      </c>
      <c r="CB1308">
        <v>0</v>
      </c>
      <c r="CC1308">
        <v>1</v>
      </c>
      <c r="CD1308">
        <v>1</v>
      </c>
      <c r="CE1308">
        <v>0</v>
      </c>
      <c r="CF1308">
        <v>0</v>
      </c>
      <c r="CG1308">
        <v>0</v>
      </c>
      <c r="CH1308">
        <v>0</v>
      </c>
      <c r="CI1308">
        <v>0</v>
      </c>
      <c r="CJ1308">
        <v>0</v>
      </c>
      <c r="CK1308">
        <v>0</v>
      </c>
      <c r="CL1308" s="17">
        <v>0</v>
      </c>
      <c r="CM1308">
        <v>0.186</v>
      </c>
      <c r="CN1308">
        <v>284</v>
      </c>
      <c r="CO1308">
        <v>1</v>
      </c>
      <c r="CP1308">
        <v>0</v>
      </c>
      <c r="CQ1308">
        <v>19</v>
      </c>
      <c r="CR1308" s="33" t="s">
        <v>85</v>
      </c>
    </row>
    <row r="1309" spans="1:96" x14ac:dyDescent="0.25">
      <c r="A1309">
        <v>1308</v>
      </c>
      <c r="B1309">
        <v>84</v>
      </c>
      <c r="C1309" s="24" t="s">
        <v>4050</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451</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s="17">
        <v>0</v>
      </c>
      <c r="BT1309">
        <v>0</v>
      </c>
      <c r="BU1309">
        <v>0</v>
      </c>
      <c r="BV1309">
        <v>0</v>
      </c>
      <c r="BW1309" s="17">
        <v>1</v>
      </c>
      <c r="BX1309">
        <v>0</v>
      </c>
      <c r="BY1309">
        <v>0</v>
      </c>
      <c r="BZ1309" s="17">
        <v>0</v>
      </c>
      <c r="CA1309">
        <v>0</v>
      </c>
      <c r="CB1309">
        <v>0</v>
      </c>
      <c r="CC1309">
        <v>1</v>
      </c>
      <c r="CD1309">
        <v>1</v>
      </c>
      <c r="CE1309">
        <v>0</v>
      </c>
      <c r="CF1309">
        <v>0</v>
      </c>
      <c r="CG1309">
        <v>0</v>
      </c>
      <c r="CH1309">
        <v>0</v>
      </c>
      <c r="CI1309">
        <v>0</v>
      </c>
      <c r="CJ1309">
        <v>0</v>
      </c>
      <c r="CK1309">
        <v>0</v>
      </c>
      <c r="CL1309" s="17">
        <v>0</v>
      </c>
      <c r="CM1309">
        <v>0.186</v>
      </c>
      <c r="CN1309">
        <v>284</v>
      </c>
      <c r="CO1309">
        <v>1</v>
      </c>
      <c r="CP1309">
        <v>0</v>
      </c>
      <c r="CQ1309">
        <v>19</v>
      </c>
      <c r="CR1309" s="33" t="s">
        <v>85</v>
      </c>
    </row>
    <row r="1310" spans="1:96" x14ac:dyDescent="0.25">
      <c r="A1310">
        <v>1309</v>
      </c>
      <c r="B1310">
        <v>84</v>
      </c>
      <c r="C1310" s="24" t="s">
        <v>4050</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451</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s="17">
        <v>0</v>
      </c>
      <c r="BT1310">
        <v>0</v>
      </c>
      <c r="BU1310">
        <v>0</v>
      </c>
      <c r="BV1310">
        <v>0</v>
      </c>
      <c r="BW1310" s="17">
        <v>1</v>
      </c>
      <c r="BX1310">
        <v>0</v>
      </c>
      <c r="BY1310">
        <v>0</v>
      </c>
      <c r="BZ1310" s="17">
        <v>0</v>
      </c>
      <c r="CA1310">
        <v>0</v>
      </c>
      <c r="CB1310">
        <v>0</v>
      </c>
      <c r="CC1310">
        <v>1</v>
      </c>
      <c r="CD1310">
        <v>1</v>
      </c>
      <c r="CE1310">
        <v>0</v>
      </c>
      <c r="CF1310">
        <v>0</v>
      </c>
      <c r="CG1310">
        <v>0</v>
      </c>
      <c r="CH1310">
        <v>0</v>
      </c>
      <c r="CI1310">
        <v>0</v>
      </c>
      <c r="CJ1310">
        <v>0</v>
      </c>
      <c r="CK1310">
        <v>0</v>
      </c>
      <c r="CL1310" s="17">
        <v>0</v>
      </c>
      <c r="CM1310">
        <v>0.186</v>
      </c>
      <c r="CN1310">
        <v>284</v>
      </c>
      <c r="CO1310">
        <v>1</v>
      </c>
      <c r="CP1310">
        <v>0</v>
      </c>
      <c r="CQ1310">
        <v>19</v>
      </c>
      <c r="CR1310" s="33" t="s">
        <v>85</v>
      </c>
    </row>
    <row r="1311" spans="1:96" x14ac:dyDescent="0.25">
      <c r="A1311">
        <v>1310</v>
      </c>
      <c r="B1311">
        <v>84</v>
      </c>
      <c r="C1311" s="24" t="s">
        <v>4050</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451</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s="17">
        <v>0</v>
      </c>
      <c r="BT1311">
        <v>0</v>
      </c>
      <c r="BU1311">
        <v>0</v>
      </c>
      <c r="BV1311">
        <v>0</v>
      </c>
      <c r="BW1311" s="17">
        <v>1</v>
      </c>
      <c r="BX1311">
        <v>0</v>
      </c>
      <c r="BY1311">
        <v>0</v>
      </c>
      <c r="BZ1311" s="17">
        <v>0</v>
      </c>
      <c r="CA1311">
        <v>0</v>
      </c>
      <c r="CB1311">
        <v>0</v>
      </c>
      <c r="CC1311">
        <v>1</v>
      </c>
      <c r="CD1311">
        <v>1</v>
      </c>
      <c r="CE1311">
        <v>0</v>
      </c>
      <c r="CF1311">
        <v>0</v>
      </c>
      <c r="CG1311">
        <v>0</v>
      </c>
      <c r="CH1311">
        <v>0</v>
      </c>
      <c r="CI1311">
        <v>0</v>
      </c>
      <c r="CJ1311">
        <v>0</v>
      </c>
      <c r="CK1311">
        <v>0</v>
      </c>
      <c r="CL1311" s="17">
        <v>0</v>
      </c>
      <c r="CM1311">
        <v>0.186</v>
      </c>
      <c r="CN1311">
        <v>284</v>
      </c>
      <c r="CO1311">
        <v>1</v>
      </c>
      <c r="CP1311">
        <v>0</v>
      </c>
      <c r="CQ1311">
        <v>19</v>
      </c>
      <c r="CR1311" s="33" t="s">
        <v>85</v>
      </c>
    </row>
    <row r="1312" spans="1:96" x14ac:dyDescent="0.25">
      <c r="A1312">
        <v>1311</v>
      </c>
      <c r="B1312">
        <v>84</v>
      </c>
      <c r="C1312" s="24" t="s">
        <v>4050</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450</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s="17">
        <v>0</v>
      </c>
      <c r="BT1312">
        <v>0</v>
      </c>
      <c r="BU1312">
        <v>0</v>
      </c>
      <c r="BV1312">
        <v>0</v>
      </c>
      <c r="BW1312" s="17">
        <v>1</v>
      </c>
      <c r="BX1312">
        <v>0</v>
      </c>
      <c r="BY1312">
        <v>0</v>
      </c>
      <c r="BZ1312" s="17">
        <v>0</v>
      </c>
      <c r="CA1312">
        <v>0</v>
      </c>
      <c r="CB1312">
        <v>0</v>
      </c>
      <c r="CC1312">
        <v>1</v>
      </c>
      <c r="CD1312">
        <v>1</v>
      </c>
      <c r="CE1312">
        <v>0</v>
      </c>
      <c r="CF1312">
        <v>0</v>
      </c>
      <c r="CG1312">
        <v>0</v>
      </c>
      <c r="CH1312">
        <v>0</v>
      </c>
      <c r="CI1312">
        <v>0</v>
      </c>
      <c r="CJ1312">
        <v>0</v>
      </c>
      <c r="CK1312">
        <v>0</v>
      </c>
      <c r="CL1312" s="17">
        <v>0</v>
      </c>
      <c r="CM1312">
        <v>0.186</v>
      </c>
      <c r="CN1312">
        <v>284</v>
      </c>
      <c r="CO1312">
        <v>1</v>
      </c>
      <c r="CP1312">
        <v>0</v>
      </c>
      <c r="CQ1312">
        <v>19</v>
      </c>
      <c r="CR1312" s="33" t="s">
        <v>85</v>
      </c>
    </row>
    <row r="1313" spans="1:96" x14ac:dyDescent="0.25">
      <c r="A1313">
        <v>1312</v>
      </c>
      <c r="B1313">
        <v>84</v>
      </c>
      <c r="C1313" s="24" t="s">
        <v>4050</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450</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s="17">
        <v>0</v>
      </c>
      <c r="BT1313">
        <v>0</v>
      </c>
      <c r="BU1313">
        <v>0</v>
      </c>
      <c r="BV1313">
        <v>0</v>
      </c>
      <c r="BW1313" s="17">
        <v>1</v>
      </c>
      <c r="BX1313">
        <v>0</v>
      </c>
      <c r="BY1313">
        <v>0</v>
      </c>
      <c r="BZ1313" s="17">
        <v>0</v>
      </c>
      <c r="CA1313">
        <v>0</v>
      </c>
      <c r="CB1313">
        <v>0</v>
      </c>
      <c r="CC1313">
        <v>1</v>
      </c>
      <c r="CD1313">
        <v>1</v>
      </c>
      <c r="CE1313">
        <v>0</v>
      </c>
      <c r="CF1313">
        <v>0</v>
      </c>
      <c r="CG1313">
        <v>0</v>
      </c>
      <c r="CH1313">
        <v>0</v>
      </c>
      <c r="CI1313">
        <v>0</v>
      </c>
      <c r="CJ1313">
        <v>0</v>
      </c>
      <c r="CK1313">
        <v>0</v>
      </c>
      <c r="CL1313" s="17">
        <v>0</v>
      </c>
      <c r="CM1313">
        <v>0.186</v>
      </c>
      <c r="CN1313">
        <v>284</v>
      </c>
      <c r="CO1313">
        <v>1</v>
      </c>
      <c r="CP1313">
        <v>0</v>
      </c>
      <c r="CQ1313">
        <v>19</v>
      </c>
      <c r="CR1313" s="33" t="s">
        <v>85</v>
      </c>
    </row>
    <row r="1314" spans="1:96" x14ac:dyDescent="0.25">
      <c r="A1314">
        <v>1313</v>
      </c>
      <c r="B1314">
        <v>84</v>
      </c>
      <c r="C1314" s="24" t="s">
        <v>4050</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450</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s="17">
        <v>0</v>
      </c>
      <c r="BT1314">
        <v>0</v>
      </c>
      <c r="BU1314">
        <v>0</v>
      </c>
      <c r="BV1314">
        <v>0</v>
      </c>
      <c r="BW1314" s="17">
        <v>1</v>
      </c>
      <c r="BX1314">
        <v>0</v>
      </c>
      <c r="BY1314">
        <v>0</v>
      </c>
      <c r="BZ1314" s="17">
        <v>0</v>
      </c>
      <c r="CA1314">
        <v>0</v>
      </c>
      <c r="CB1314">
        <v>0</v>
      </c>
      <c r="CC1314">
        <v>1</v>
      </c>
      <c r="CD1314">
        <v>1</v>
      </c>
      <c r="CE1314">
        <v>0</v>
      </c>
      <c r="CF1314">
        <v>0</v>
      </c>
      <c r="CG1314">
        <v>0</v>
      </c>
      <c r="CH1314">
        <v>0</v>
      </c>
      <c r="CI1314">
        <v>0</v>
      </c>
      <c r="CJ1314">
        <v>0</v>
      </c>
      <c r="CK1314">
        <v>0</v>
      </c>
      <c r="CL1314" s="17">
        <v>0</v>
      </c>
      <c r="CM1314">
        <v>0.186</v>
      </c>
      <c r="CN1314">
        <v>284</v>
      </c>
      <c r="CO1314">
        <v>1</v>
      </c>
      <c r="CP1314">
        <v>0</v>
      </c>
      <c r="CQ1314">
        <v>19</v>
      </c>
      <c r="CR1314" s="33" t="s">
        <v>85</v>
      </c>
    </row>
    <row r="1315" spans="1:96" x14ac:dyDescent="0.25">
      <c r="A1315">
        <v>1314</v>
      </c>
      <c r="B1315">
        <v>84</v>
      </c>
      <c r="C1315" s="24" t="s">
        <v>4050</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450</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s="17">
        <v>0</v>
      </c>
      <c r="BT1315">
        <v>0</v>
      </c>
      <c r="BU1315">
        <v>0</v>
      </c>
      <c r="BV1315">
        <v>0</v>
      </c>
      <c r="BW1315" s="17">
        <v>1</v>
      </c>
      <c r="BX1315">
        <v>0</v>
      </c>
      <c r="BY1315">
        <v>0</v>
      </c>
      <c r="BZ1315" s="17">
        <v>0</v>
      </c>
      <c r="CA1315">
        <v>0</v>
      </c>
      <c r="CB1315">
        <v>0</v>
      </c>
      <c r="CC1315">
        <v>1</v>
      </c>
      <c r="CD1315">
        <v>1</v>
      </c>
      <c r="CE1315">
        <v>0</v>
      </c>
      <c r="CF1315">
        <v>0</v>
      </c>
      <c r="CG1315">
        <v>0</v>
      </c>
      <c r="CH1315">
        <v>0</v>
      </c>
      <c r="CI1315">
        <v>0</v>
      </c>
      <c r="CJ1315">
        <v>0</v>
      </c>
      <c r="CK1315">
        <v>0</v>
      </c>
      <c r="CL1315" s="17">
        <v>0</v>
      </c>
      <c r="CM1315">
        <v>0.186</v>
      </c>
      <c r="CN1315">
        <v>284</v>
      </c>
      <c r="CO1315">
        <v>1</v>
      </c>
      <c r="CP1315">
        <v>0</v>
      </c>
      <c r="CQ1315">
        <v>19</v>
      </c>
      <c r="CR1315" s="33" t="s">
        <v>85</v>
      </c>
    </row>
    <row r="1316" spans="1:96" x14ac:dyDescent="0.25">
      <c r="A1316">
        <v>1315</v>
      </c>
      <c r="B1316">
        <v>84</v>
      </c>
      <c r="C1316" s="24" t="s">
        <v>4050</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450</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s="17">
        <v>0</v>
      </c>
      <c r="BT1316">
        <v>0</v>
      </c>
      <c r="BU1316">
        <v>0</v>
      </c>
      <c r="BV1316">
        <v>0</v>
      </c>
      <c r="BW1316" s="17">
        <v>1</v>
      </c>
      <c r="BX1316">
        <v>0</v>
      </c>
      <c r="BY1316">
        <v>0</v>
      </c>
      <c r="BZ1316" s="17">
        <v>0</v>
      </c>
      <c r="CA1316">
        <v>0</v>
      </c>
      <c r="CB1316">
        <v>0</v>
      </c>
      <c r="CC1316">
        <v>1</v>
      </c>
      <c r="CD1316">
        <v>1</v>
      </c>
      <c r="CE1316">
        <v>0</v>
      </c>
      <c r="CF1316">
        <v>0</v>
      </c>
      <c r="CG1316">
        <v>0</v>
      </c>
      <c r="CH1316">
        <v>0</v>
      </c>
      <c r="CI1316">
        <v>0</v>
      </c>
      <c r="CJ1316">
        <v>0</v>
      </c>
      <c r="CK1316">
        <v>0</v>
      </c>
      <c r="CL1316" s="17">
        <v>0</v>
      </c>
      <c r="CM1316">
        <v>0.186</v>
      </c>
      <c r="CN1316">
        <v>284</v>
      </c>
      <c r="CO1316">
        <v>1</v>
      </c>
      <c r="CP1316">
        <v>0</v>
      </c>
      <c r="CQ1316">
        <v>19</v>
      </c>
      <c r="CR1316" s="33" t="s">
        <v>85</v>
      </c>
    </row>
    <row r="1317" spans="1:96" x14ac:dyDescent="0.25">
      <c r="A1317">
        <v>1316</v>
      </c>
      <c r="B1317">
        <v>84</v>
      </c>
      <c r="C1317" s="24" t="s">
        <v>4050</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450</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s="17">
        <v>0</v>
      </c>
      <c r="BT1317">
        <v>0</v>
      </c>
      <c r="BU1317">
        <v>0</v>
      </c>
      <c r="BV1317">
        <v>0</v>
      </c>
      <c r="BW1317" s="17">
        <v>1</v>
      </c>
      <c r="BX1317">
        <v>0</v>
      </c>
      <c r="BY1317">
        <v>0</v>
      </c>
      <c r="BZ1317" s="17">
        <v>0</v>
      </c>
      <c r="CA1317">
        <v>0</v>
      </c>
      <c r="CB1317">
        <v>0</v>
      </c>
      <c r="CC1317">
        <v>1</v>
      </c>
      <c r="CD1317">
        <v>1</v>
      </c>
      <c r="CE1317">
        <v>0</v>
      </c>
      <c r="CF1317">
        <v>0</v>
      </c>
      <c r="CG1317">
        <v>0</v>
      </c>
      <c r="CH1317">
        <v>0</v>
      </c>
      <c r="CI1317">
        <v>0</v>
      </c>
      <c r="CJ1317">
        <v>0</v>
      </c>
      <c r="CK1317">
        <v>0</v>
      </c>
      <c r="CL1317" s="17">
        <v>0</v>
      </c>
      <c r="CM1317">
        <v>0.186</v>
      </c>
      <c r="CN1317">
        <v>284</v>
      </c>
      <c r="CO1317">
        <v>1</v>
      </c>
      <c r="CP1317">
        <v>0</v>
      </c>
      <c r="CQ1317">
        <v>19</v>
      </c>
      <c r="CR1317" s="33" t="s">
        <v>85</v>
      </c>
    </row>
    <row r="1318" spans="1:96" x14ac:dyDescent="0.25">
      <c r="A1318">
        <v>1317</v>
      </c>
      <c r="B1318">
        <v>84</v>
      </c>
      <c r="C1318" s="24" t="s">
        <v>4050</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450</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s="17">
        <v>0</v>
      </c>
      <c r="BT1318">
        <v>0</v>
      </c>
      <c r="BU1318">
        <v>0</v>
      </c>
      <c r="BV1318">
        <v>0</v>
      </c>
      <c r="BW1318" s="17">
        <v>1</v>
      </c>
      <c r="BX1318">
        <v>0</v>
      </c>
      <c r="BY1318">
        <v>0</v>
      </c>
      <c r="BZ1318" s="17">
        <v>0</v>
      </c>
      <c r="CA1318">
        <v>0</v>
      </c>
      <c r="CB1318">
        <v>0</v>
      </c>
      <c r="CC1318">
        <v>1</v>
      </c>
      <c r="CD1318">
        <v>1</v>
      </c>
      <c r="CE1318">
        <v>0</v>
      </c>
      <c r="CF1318">
        <v>0</v>
      </c>
      <c r="CG1318">
        <v>0</v>
      </c>
      <c r="CH1318">
        <v>0</v>
      </c>
      <c r="CI1318">
        <v>0</v>
      </c>
      <c r="CJ1318">
        <v>0</v>
      </c>
      <c r="CK1318">
        <v>0</v>
      </c>
      <c r="CL1318" s="17">
        <v>0</v>
      </c>
      <c r="CM1318">
        <v>0.186</v>
      </c>
      <c r="CN1318">
        <v>284</v>
      </c>
      <c r="CO1318">
        <v>1</v>
      </c>
      <c r="CP1318">
        <v>0</v>
      </c>
      <c r="CQ1318">
        <v>19</v>
      </c>
      <c r="CR1318" s="33" t="s">
        <v>85</v>
      </c>
    </row>
    <row r="1319" spans="1:96" x14ac:dyDescent="0.25">
      <c r="A1319">
        <v>1318</v>
      </c>
      <c r="B1319">
        <v>84</v>
      </c>
      <c r="C1319" s="24" t="s">
        <v>4050</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450</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s="17">
        <v>0</v>
      </c>
      <c r="BT1319">
        <v>0</v>
      </c>
      <c r="BU1319">
        <v>0</v>
      </c>
      <c r="BV1319">
        <v>0</v>
      </c>
      <c r="BW1319" s="17">
        <v>1</v>
      </c>
      <c r="BX1319">
        <v>0</v>
      </c>
      <c r="BY1319">
        <v>0</v>
      </c>
      <c r="BZ1319" s="17">
        <v>0</v>
      </c>
      <c r="CA1319">
        <v>0</v>
      </c>
      <c r="CB1319">
        <v>0</v>
      </c>
      <c r="CC1319">
        <v>1</v>
      </c>
      <c r="CD1319">
        <v>1</v>
      </c>
      <c r="CE1319">
        <v>0</v>
      </c>
      <c r="CF1319">
        <v>0</v>
      </c>
      <c r="CG1319">
        <v>0</v>
      </c>
      <c r="CH1319">
        <v>0</v>
      </c>
      <c r="CI1319">
        <v>0</v>
      </c>
      <c r="CJ1319">
        <v>0</v>
      </c>
      <c r="CK1319">
        <v>0</v>
      </c>
      <c r="CL1319" s="17">
        <v>0</v>
      </c>
      <c r="CM1319">
        <v>0.186</v>
      </c>
      <c r="CN1319">
        <v>284</v>
      </c>
      <c r="CO1319">
        <v>1</v>
      </c>
      <c r="CP1319">
        <v>0</v>
      </c>
      <c r="CQ1319">
        <v>19</v>
      </c>
      <c r="CR1319" s="33" t="s">
        <v>85</v>
      </c>
    </row>
    <row r="1320" spans="1:96" x14ac:dyDescent="0.25">
      <c r="A1320">
        <v>1319</v>
      </c>
      <c r="B1320">
        <v>84</v>
      </c>
      <c r="C1320" s="24" t="s">
        <v>4050</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450</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s="17">
        <v>0</v>
      </c>
      <c r="BT1320">
        <v>0</v>
      </c>
      <c r="BU1320">
        <v>0</v>
      </c>
      <c r="BV1320">
        <v>0</v>
      </c>
      <c r="BW1320" s="17">
        <v>1</v>
      </c>
      <c r="BX1320">
        <v>0</v>
      </c>
      <c r="BY1320">
        <v>0</v>
      </c>
      <c r="BZ1320" s="17">
        <v>0</v>
      </c>
      <c r="CA1320">
        <v>0</v>
      </c>
      <c r="CB1320">
        <v>0</v>
      </c>
      <c r="CC1320">
        <v>1</v>
      </c>
      <c r="CD1320">
        <v>1</v>
      </c>
      <c r="CE1320">
        <v>0</v>
      </c>
      <c r="CF1320">
        <v>0</v>
      </c>
      <c r="CG1320">
        <v>0</v>
      </c>
      <c r="CH1320">
        <v>0</v>
      </c>
      <c r="CI1320">
        <v>1</v>
      </c>
      <c r="CJ1320">
        <v>0</v>
      </c>
      <c r="CK1320">
        <v>0</v>
      </c>
      <c r="CL1320" s="17">
        <v>1</v>
      </c>
      <c r="CM1320">
        <v>0.186</v>
      </c>
      <c r="CN1320">
        <v>284</v>
      </c>
      <c r="CO1320">
        <v>1</v>
      </c>
      <c r="CP1320">
        <v>0</v>
      </c>
      <c r="CQ1320">
        <v>19</v>
      </c>
      <c r="CR1320" s="33" t="s">
        <v>85</v>
      </c>
    </row>
    <row r="1321" spans="1:96" x14ac:dyDescent="0.25">
      <c r="A1321">
        <v>1320</v>
      </c>
      <c r="B1321">
        <v>84</v>
      </c>
      <c r="C1321" s="24" t="s">
        <v>4050</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450</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s="17">
        <v>0</v>
      </c>
      <c r="BT1321">
        <v>0</v>
      </c>
      <c r="BU1321">
        <v>0</v>
      </c>
      <c r="BV1321">
        <v>0</v>
      </c>
      <c r="BW1321" s="17">
        <v>1</v>
      </c>
      <c r="BX1321">
        <v>0</v>
      </c>
      <c r="BY1321">
        <v>0</v>
      </c>
      <c r="BZ1321" s="17">
        <v>0</v>
      </c>
      <c r="CA1321">
        <v>0</v>
      </c>
      <c r="CB1321">
        <v>0</v>
      </c>
      <c r="CC1321">
        <v>1</v>
      </c>
      <c r="CD1321">
        <v>1</v>
      </c>
      <c r="CE1321">
        <v>0</v>
      </c>
      <c r="CF1321">
        <v>0</v>
      </c>
      <c r="CG1321">
        <v>0</v>
      </c>
      <c r="CH1321">
        <v>0</v>
      </c>
      <c r="CI1321">
        <v>1</v>
      </c>
      <c r="CJ1321">
        <v>0</v>
      </c>
      <c r="CK1321">
        <v>0</v>
      </c>
      <c r="CL1321" s="17">
        <v>1</v>
      </c>
      <c r="CM1321">
        <v>0.186</v>
      </c>
      <c r="CN1321">
        <v>284</v>
      </c>
      <c r="CO1321">
        <v>1</v>
      </c>
      <c r="CP1321">
        <v>0</v>
      </c>
      <c r="CQ1321">
        <v>19</v>
      </c>
      <c r="CR1321" s="33" t="s">
        <v>85</v>
      </c>
    </row>
    <row r="1322" spans="1:96" x14ac:dyDescent="0.25">
      <c r="A1322">
        <v>1321</v>
      </c>
      <c r="B1322">
        <v>84</v>
      </c>
      <c r="C1322" s="24" t="s">
        <v>4050</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450</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s="17">
        <v>0</v>
      </c>
      <c r="BT1322">
        <v>0</v>
      </c>
      <c r="BU1322">
        <v>0</v>
      </c>
      <c r="BV1322">
        <v>0</v>
      </c>
      <c r="BW1322" s="17">
        <v>1</v>
      </c>
      <c r="BX1322">
        <v>0</v>
      </c>
      <c r="BY1322">
        <v>0</v>
      </c>
      <c r="BZ1322" s="17">
        <v>0</v>
      </c>
      <c r="CA1322">
        <v>0</v>
      </c>
      <c r="CB1322">
        <v>0</v>
      </c>
      <c r="CC1322">
        <v>1</v>
      </c>
      <c r="CD1322">
        <v>1</v>
      </c>
      <c r="CE1322">
        <v>0</v>
      </c>
      <c r="CF1322">
        <v>0</v>
      </c>
      <c r="CG1322">
        <v>0</v>
      </c>
      <c r="CH1322">
        <v>0</v>
      </c>
      <c r="CI1322">
        <v>1</v>
      </c>
      <c r="CJ1322">
        <v>0</v>
      </c>
      <c r="CK1322">
        <v>0</v>
      </c>
      <c r="CL1322" s="17">
        <v>1</v>
      </c>
      <c r="CM1322">
        <v>0.186</v>
      </c>
      <c r="CN1322">
        <v>284</v>
      </c>
      <c r="CO1322">
        <v>1</v>
      </c>
      <c r="CP1322">
        <v>0</v>
      </c>
      <c r="CQ1322">
        <v>19</v>
      </c>
      <c r="CR1322" s="33" t="s">
        <v>85</v>
      </c>
    </row>
    <row r="1323" spans="1:96" x14ac:dyDescent="0.25">
      <c r="A1323">
        <v>1322</v>
      </c>
      <c r="B1323">
        <v>84</v>
      </c>
      <c r="C1323" s="24" t="s">
        <v>4050</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450</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s="17">
        <v>0</v>
      </c>
      <c r="BT1323">
        <v>0</v>
      </c>
      <c r="BU1323">
        <v>0</v>
      </c>
      <c r="BV1323">
        <v>0</v>
      </c>
      <c r="BW1323" s="17">
        <v>1</v>
      </c>
      <c r="BX1323">
        <v>0</v>
      </c>
      <c r="BY1323">
        <v>0</v>
      </c>
      <c r="BZ1323" s="17">
        <v>0</v>
      </c>
      <c r="CA1323">
        <v>0</v>
      </c>
      <c r="CB1323">
        <v>0</v>
      </c>
      <c r="CC1323">
        <v>1</v>
      </c>
      <c r="CD1323">
        <v>1</v>
      </c>
      <c r="CE1323">
        <v>0</v>
      </c>
      <c r="CF1323">
        <v>0</v>
      </c>
      <c r="CG1323">
        <v>0</v>
      </c>
      <c r="CH1323">
        <v>0</v>
      </c>
      <c r="CI1323">
        <v>1</v>
      </c>
      <c r="CJ1323">
        <v>0</v>
      </c>
      <c r="CK1323">
        <v>0</v>
      </c>
      <c r="CL1323" s="17">
        <v>1</v>
      </c>
      <c r="CM1323">
        <v>0.186</v>
      </c>
      <c r="CN1323">
        <v>284</v>
      </c>
      <c r="CO1323">
        <v>1</v>
      </c>
      <c r="CP1323">
        <v>0</v>
      </c>
      <c r="CQ1323">
        <v>19</v>
      </c>
      <c r="CR1323" s="33" t="s">
        <v>85</v>
      </c>
    </row>
    <row r="1324" spans="1:96" x14ac:dyDescent="0.25">
      <c r="A1324">
        <v>1323</v>
      </c>
      <c r="B1324">
        <v>84</v>
      </c>
      <c r="C1324" s="24" t="s">
        <v>4050</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451</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s="17">
        <v>0</v>
      </c>
      <c r="BT1324">
        <v>0</v>
      </c>
      <c r="BU1324">
        <v>0</v>
      </c>
      <c r="BV1324">
        <v>0</v>
      </c>
      <c r="BW1324" s="17">
        <v>1</v>
      </c>
      <c r="BX1324">
        <v>0</v>
      </c>
      <c r="BY1324">
        <v>0</v>
      </c>
      <c r="BZ1324" s="17">
        <v>0</v>
      </c>
      <c r="CA1324">
        <v>0</v>
      </c>
      <c r="CB1324">
        <v>0</v>
      </c>
      <c r="CC1324">
        <v>1</v>
      </c>
      <c r="CD1324">
        <v>1</v>
      </c>
      <c r="CE1324">
        <v>0</v>
      </c>
      <c r="CF1324">
        <v>0</v>
      </c>
      <c r="CG1324">
        <v>0</v>
      </c>
      <c r="CH1324">
        <v>0</v>
      </c>
      <c r="CI1324">
        <v>1</v>
      </c>
      <c r="CJ1324">
        <v>0</v>
      </c>
      <c r="CK1324">
        <v>0</v>
      </c>
      <c r="CL1324" s="17">
        <v>1</v>
      </c>
      <c r="CM1324">
        <v>0.186</v>
      </c>
      <c r="CN1324">
        <v>284</v>
      </c>
      <c r="CO1324">
        <v>1</v>
      </c>
      <c r="CP1324">
        <v>0</v>
      </c>
      <c r="CQ1324">
        <v>19</v>
      </c>
      <c r="CR1324" s="33" t="s">
        <v>85</v>
      </c>
    </row>
    <row r="1325" spans="1:96" x14ac:dyDescent="0.25">
      <c r="A1325">
        <v>1324</v>
      </c>
      <c r="B1325">
        <v>84</v>
      </c>
      <c r="C1325" s="24" t="s">
        <v>4050</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451</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s="17">
        <v>0</v>
      </c>
      <c r="BT1325">
        <v>0</v>
      </c>
      <c r="BU1325">
        <v>0</v>
      </c>
      <c r="BV1325">
        <v>0</v>
      </c>
      <c r="BW1325" s="17">
        <v>1</v>
      </c>
      <c r="BX1325">
        <v>0</v>
      </c>
      <c r="BY1325">
        <v>0</v>
      </c>
      <c r="BZ1325" s="17">
        <v>0</v>
      </c>
      <c r="CA1325">
        <v>0</v>
      </c>
      <c r="CB1325">
        <v>0</v>
      </c>
      <c r="CC1325">
        <v>1</v>
      </c>
      <c r="CD1325">
        <v>1</v>
      </c>
      <c r="CE1325">
        <v>0</v>
      </c>
      <c r="CF1325">
        <v>0</v>
      </c>
      <c r="CG1325">
        <v>0</v>
      </c>
      <c r="CH1325">
        <v>0</v>
      </c>
      <c r="CI1325">
        <v>1</v>
      </c>
      <c r="CJ1325">
        <v>0</v>
      </c>
      <c r="CK1325">
        <v>0</v>
      </c>
      <c r="CL1325" s="17">
        <v>1</v>
      </c>
      <c r="CM1325">
        <v>0.186</v>
      </c>
      <c r="CN1325">
        <v>284</v>
      </c>
      <c r="CO1325">
        <v>1</v>
      </c>
      <c r="CP1325">
        <v>0</v>
      </c>
      <c r="CQ1325">
        <v>19</v>
      </c>
      <c r="CR1325" s="33" t="s">
        <v>85</v>
      </c>
    </row>
    <row r="1326" spans="1:96" x14ac:dyDescent="0.25">
      <c r="A1326">
        <v>1325</v>
      </c>
      <c r="B1326">
        <v>84</v>
      </c>
      <c r="C1326" s="24" t="s">
        <v>4050</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451</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s="17">
        <v>0</v>
      </c>
      <c r="BT1326">
        <v>0</v>
      </c>
      <c r="BU1326">
        <v>0</v>
      </c>
      <c r="BV1326">
        <v>0</v>
      </c>
      <c r="BW1326" s="17">
        <v>1</v>
      </c>
      <c r="BX1326">
        <v>0</v>
      </c>
      <c r="BY1326">
        <v>0</v>
      </c>
      <c r="BZ1326" s="17">
        <v>0</v>
      </c>
      <c r="CA1326">
        <v>0</v>
      </c>
      <c r="CB1326">
        <v>0</v>
      </c>
      <c r="CC1326">
        <v>1</v>
      </c>
      <c r="CD1326">
        <v>1</v>
      </c>
      <c r="CE1326">
        <v>0</v>
      </c>
      <c r="CF1326">
        <v>0</v>
      </c>
      <c r="CG1326">
        <v>0</v>
      </c>
      <c r="CH1326">
        <v>0</v>
      </c>
      <c r="CI1326">
        <v>1</v>
      </c>
      <c r="CJ1326">
        <v>0</v>
      </c>
      <c r="CK1326">
        <v>0</v>
      </c>
      <c r="CL1326" s="17">
        <v>1</v>
      </c>
      <c r="CM1326">
        <v>0.186</v>
      </c>
      <c r="CN1326">
        <v>284</v>
      </c>
      <c r="CO1326">
        <v>1</v>
      </c>
      <c r="CP1326">
        <v>0</v>
      </c>
      <c r="CQ1326">
        <v>19</v>
      </c>
      <c r="CR1326" s="33" t="s">
        <v>85</v>
      </c>
    </row>
    <row r="1327" spans="1:96" x14ac:dyDescent="0.25">
      <c r="A1327">
        <v>1326</v>
      </c>
      <c r="B1327">
        <v>84</v>
      </c>
      <c r="C1327" s="24" t="s">
        <v>4050</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451</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s="17">
        <v>0</v>
      </c>
      <c r="BT1327">
        <v>0</v>
      </c>
      <c r="BU1327">
        <v>0</v>
      </c>
      <c r="BV1327">
        <v>0</v>
      </c>
      <c r="BW1327" s="17">
        <v>1</v>
      </c>
      <c r="BX1327">
        <v>0</v>
      </c>
      <c r="BY1327">
        <v>0</v>
      </c>
      <c r="BZ1327" s="17">
        <v>0</v>
      </c>
      <c r="CA1327">
        <v>0</v>
      </c>
      <c r="CB1327">
        <v>0</v>
      </c>
      <c r="CC1327">
        <v>1</v>
      </c>
      <c r="CD1327">
        <v>1</v>
      </c>
      <c r="CE1327">
        <v>0</v>
      </c>
      <c r="CF1327">
        <v>0</v>
      </c>
      <c r="CG1327">
        <v>0</v>
      </c>
      <c r="CH1327">
        <v>0</v>
      </c>
      <c r="CI1327">
        <v>1</v>
      </c>
      <c r="CJ1327">
        <v>0</v>
      </c>
      <c r="CK1327">
        <v>0</v>
      </c>
      <c r="CL1327" s="17">
        <v>1</v>
      </c>
      <c r="CM1327">
        <v>0.186</v>
      </c>
      <c r="CN1327">
        <v>284</v>
      </c>
      <c r="CO1327">
        <v>1</v>
      </c>
      <c r="CP1327">
        <v>0</v>
      </c>
      <c r="CQ1327">
        <v>19</v>
      </c>
      <c r="CR1327" s="33" t="s">
        <v>85</v>
      </c>
    </row>
    <row r="1328" spans="1:96" x14ac:dyDescent="0.25">
      <c r="A1328">
        <v>1327</v>
      </c>
      <c r="B1328">
        <v>85</v>
      </c>
      <c r="C1328" s="24" t="s">
        <v>4055</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319</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1</v>
      </c>
      <c r="BQ1328">
        <v>0</v>
      </c>
      <c r="BR1328">
        <v>0</v>
      </c>
      <c r="BS1328" s="17">
        <v>0</v>
      </c>
      <c r="BT1328">
        <v>0</v>
      </c>
      <c r="BU1328">
        <v>0</v>
      </c>
      <c r="BV1328">
        <v>0</v>
      </c>
      <c r="BW1328" s="17">
        <v>1</v>
      </c>
      <c r="BX1328">
        <v>0</v>
      </c>
      <c r="BY1328">
        <v>0</v>
      </c>
      <c r="BZ1328" s="17">
        <v>0</v>
      </c>
      <c r="CA1328">
        <v>0</v>
      </c>
      <c r="CB1328">
        <v>0</v>
      </c>
      <c r="CC1328">
        <v>0</v>
      </c>
      <c r="CD1328">
        <v>0</v>
      </c>
      <c r="CE1328">
        <v>0</v>
      </c>
      <c r="CF1328">
        <v>0</v>
      </c>
      <c r="CG1328">
        <v>1</v>
      </c>
      <c r="CH1328">
        <v>0</v>
      </c>
      <c r="CI1328">
        <v>0</v>
      </c>
      <c r="CJ1328">
        <v>0</v>
      </c>
      <c r="CK1328">
        <v>0</v>
      </c>
      <c r="CL1328" s="17">
        <v>0</v>
      </c>
      <c r="CM1328">
        <v>4.3029999999999999</v>
      </c>
      <c r="CN1328">
        <v>252</v>
      </c>
      <c r="CO1328">
        <v>1</v>
      </c>
      <c r="CP1328">
        <v>0</v>
      </c>
      <c r="CQ1328">
        <v>31</v>
      </c>
      <c r="CR1328" s="33" t="s">
        <v>85</v>
      </c>
    </row>
    <row r="1329" spans="1:96" x14ac:dyDescent="0.25">
      <c r="A1329">
        <v>1328</v>
      </c>
      <c r="B1329">
        <v>85</v>
      </c>
      <c r="C1329" s="24" t="s">
        <v>4055</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319</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1</v>
      </c>
      <c r="BQ1329">
        <v>0</v>
      </c>
      <c r="BR1329">
        <v>0</v>
      </c>
      <c r="BS1329" s="17">
        <v>0</v>
      </c>
      <c r="BT1329">
        <v>0</v>
      </c>
      <c r="BU1329">
        <v>0</v>
      </c>
      <c r="BV1329">
        <v>0</v>
      </c>
      <c r="BW1329" s="17">
        <v>1</v>
      </c>
      <c r="BX1329">
        <v>0</v>
      </c>
      <c r="BY1329">
        <v>0</v>
      </c>
      <c r="BZ1329" s="17">
        <v>0</v>
      </c>
      <c r="CA1329">
        <v>0</v>
      </c>
      <c r="CB1329">
        <v>0</v>
      </c>
      <c r="CC1329">
        <v>0</v>
      </c>
      <c r="CD1329">
        <v>0</v>
      </c>
      <c r="CE1329">
        <v>0</v>
      </c>
      <c r="CF1329">
        <v>0</v>
      </c>
      <c r="CG1329">
        <v>1</v>
      </c>
      <c r="CH1329">
        <v>0</v>
      </c>
      <c r="CI1329">
        <v>0</v>
      </c>
      <c r="CJ1329">
        <v>0</v>
      </c>
      <c r="CK1329">
        <v>0</v>
      </c>
      <c r="CL1329" s="17">
        <v>0</v>
      </c>
      <c r="CM1329">
        <v>4.3029999999999999</v>
      </c>
      <c r="CN1329">
        <v>252</v>
      </c>
      <c r="CO1329">
        <v>1</v>
      </c>
      <c r="CP1329">
        <v>0</v>
      </c>
      <c r="CQ1329">
        <v>31</v>
      </c>
      <c r="CR1329" s="33" t="s">
        <v>85</v>
      </c>
    </row>
    <row r="1330" spans="1:96" x14ac:dyDescent="0.25">
      <c r="A1330">
        <v>1329</v>
      </c>
      <c r="B1330">
        <v>85</v>
      </c>
      <c r="C1330" s="24" t="s">
        <v>4055</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319</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1</v>
      </c>
      <c r="BQ1330">
        <v>0</v>
      </c>
      <c r="BR1330">
        <v>0</v>
      </c>
      <c r="BS1330" s="17">
        <v>0</v>
      </c>
      <c r="BT1330">
        <v>0</v>
      </c>
      <c r="BU1330">
        <v>0</v>
      </c>
      <c r="BV1330">
        <v>0</v>
      </c>
      <c r="BW1330" s="17">
        <v>1</v>
      </c>
      <c r="BX1330">
        <v>0</v>
      </c>
      <c r="BY1330">
        <v>0</v>
      </c>
      <c r="BZ1330" s="17">
        <v>0</v>
      </c>
      <c r="CA1330">
        <v>0</v>
      </c>
      <c r="CB1330">
        <v>0</v>
      </c>
      <c r="CC1330">
        <v>0</v>
      </c>
      <c r="CD1330">
        <v>0</v>
      </c>
      <c r="CE1330">
        <v>0</v>
      </c>
      <c r="CF1330">
        <v>0</v>
      </c>
      <c r="CG1330">
        <v>1</v>
      </c>
      <c r="CH1330">
        <v>0</v>
      </c>
      <c r="CI1330">
        <v>0</v>
      </c>
      <c r="CJ1330">
        <v>0</v>
      </c>
      <c r="CK1330">
        <v>0</v>
      </c>
      <c r="CL1330" s="17">
        <v>0</v>
      </c>
      <c r="CM1330">
        <v>4.3029999999999999</v>
      </c>
      <c r="CN1330">
        <v>252</v>
      </c>
      <c r="CO1330">
        <v>1</v>
      </c>
      <c r="CP1330">
        <v>0</v>
      </c>
      <c r="CQ1330">
        <v>31</v>
      </c>
      <c r="CR1330" s="33" t="s">
        <v>85</v>
      </c>
    </row>
    <row r="1331" spans="1:96" x14ac:dyDescent="0.25">
      <c r="A1331">
        <v>1330</v>
      </c>
      <c r="B1331">
        <v>85</v>
      </c>
      <c r="C1331" s="24" t="s">
        <v>4055</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319</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1</v>
      </c>
      <c r="BQ1331">
        <v>0</v>
      </c>
      <c r="BR1331">
        <v>0</v>
      </c>
      <c r="BS1331" s="17">
        <v>0</v>
      </c>
      <c r="BT1331">
        <v>0</v>
      </c>
      <c r="BU1331">
        <v>0</v>
      </c>
      <c r="BV1331">
        <v>0</v>
      </c>
      <c r="BW1331" s="17">
        <v>1</v>
      </c>
      <c r="BX1331">
        <v>0</v>
      </c>
      <c r="BY1331">
        <v>0</v>
      </c>
      <c r="BZ1331" s="17">
        <v>0</v>
      </c>
      <c r="CA1331">
        <v>0</v>
      </c>
      <c r="CB1331">
        <v>0</v>
      </c>
      <c r="CC1331">
        <v>0</v>
      </c>
      <c r="CD1331">
        <v>0</v>
      </c>
      <c r="CE1331">
        <v>0</v>
      </c>
      <c r="CF1331">
        <v>0</v>
      </c>
      <c r="CG1331">
        <v>1</v>
      </c>
      <c r="CH1331">
        <v>0</v>
      </c>
      <c r="CI1331">
        <v>0</v>
      </c>
      <c r="CJ1331">
        <v>0</v>
      </c>
      <c r="CK1331">
        <v>0</v>
      </c>
      <c r="CL1331" s="17">
        <v>0</v>
      </c>
      <c r="CM1331">
        <v>4.3029999999999999</v>
      </c>
      <c r="CN1331">
        <v>252</v>
      </c>
      <c r="CO1331">
        <v>1</v>
      </c>
      <c r="CP1331">
        <v>0</v>
      </c>
      <c r="CQ1331">
        <v>31</v>
      </c>
      <c r="CR1331" s="33" t="s">
        <v>85</v>
      </c>
    </row>
    <row r="1332" spans="1:96" x14ac:dyDescent="0.25">
      <c r="A1332">
        <v>1331</v>
      </c>
      <c r="B1332">
        <v>85</v>
      </c>
      <c r="C1332" s="24" t="s">
        <v>4055</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319</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1</v>
      </c>
      <c r="BQ1332">
        <v>0</v>
      </c>
      <c r="BR1332">
        <v>0</v>
      </c>
      <c r="BS1332" s="17">
        <v>0</v>
      </c>
      <c r="BT1332">
        <v>0</v>
      </c>
      <c r="BU1332">
        <v>0</v>
      </c>
      <c r="BV1332">
        <v>0</v>
      </c>
      <c r="BW1332" s="17">
        <v>1</v>
      </c>
      <c r="BX1332">
        <v>0</v>
      </c>
      <c r="BY1332">
        <v>0</v>
      </c>
      <c r="BZ1332" s="17">
        <v>0</v>
      </c>
      <c r="CA1332">
        <v>0</v>
      </c>
      <c r="CB1332">
        <v>0</v>
      </c>
      <c r="CC1332">
        <v>0</v>
      </c>
      <c r="CD1332">
        <v>0</v>
      </c>
      <c r="CE1332">
        <v>0</v>
      </c>
      <c r="CF1332">
        <v>0</v>
      </c>
      <c r="CG1332">
        <v>0</v>
      </c>
      <c r="CH1332">
        <v>0</v>
      </c>
      <c r="CI1332">
        <v>0</v>
      </c>
      <c r="CJ1332">
        <v>0</v>
      </c>
      <c r="CK1332">
        <v>0</v>
      </c>
      <c r="CL1332" s="17">
        <v>0</v>
      </c>
      <c r="CM1332">
        <v>4.3029999999999999</v>
      </c>
      <c r="CN1332">
        <v>252</v>
      </c>
      <c r="CO1332">
        <v>1</v>
      </c>
      <c r="CP1332">
        <v>0</v>
      </c>
      <c r="CQ1332">
        <v>31</v>
      </c>
      <c r="CR1332" s="33" t="s">
        <v>85</v>
      </c>
    </row>
    <row r="1333" spans="1:96" x14ac:dyDescent="0.25">
      <c r="A1333">
        <v>1332</v>
      </c>
      <c r="B1333">
        <v>85</v>
      </c>
      <c r="C1333" s="24" t="s">
        <v>4055</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319</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1</v>
      </c>
      <c r="BQ1333">
        <v>0</v>
      </c>
      <c r="BR1333">
        <v>0</v>
      </c>
      <c r="BS1333" s="17">
        <v>0</v>
      </c>
      <c r="BT1333">
        <v>0</v>
      </c>
      <c r="BU1333">
        <v>0</v>
      </c>
      <c r="BV1333">
        <v>0</v>
      </c>
      <c r="BW1333" s="17">
        <v>1</v>
      </c>
      <c r="BX1333">
        <v>0</v>
      </c>
      <c r="BY1333">
        <v>0</v>
      </c>
      <c r="BZ1333" s="17">
        <v>0</v>
      </c>
      <c r="CA1333">
        <v>1</v>
      </c>
      <c r="CB1333">
        <v>0</v>
      </c>
      <c r="CC1333">
        <v>0</v>
      </c>
      <c r="CD1333">
        <v>0</v>
      </c>
      <c r="CE1333">
        <v>0</v>
      </c>
      <c r="CF1333">
        <v>0</v>
      </c>
      <c r="CG1333">
        <v>1</v>
      </c>
      <c r="CH1333">
        <v>0</v>
      </c>
      <c r="CI1333">
        <v>0</v>
      </c>
      <c r="CJ1333">
        <v>0</v>
      </c>
      <c r="CK1333">
        <v>0</v>
      </c>
      <c r="CL1333" s="17">
        <v>0</v>
      </c>
      <c r="CM1333">
        <v>4.3029999999999999</v>
      </c>
      <c r="CN1333">
        <v>252</v>
      </c>
      <c r="CO1333">
        <v>1</v>
      </c>
      <c r="CP1333">
        <v>0</v>
      </c>
      <c r="CQ1333">
        <v>31</v>
      </c>
      <c r="CR1333" s="33" t="s">
        <v>85</v>
      </c>
    </row>
    <row r="1334" spans="1:96" x14ac:dyDescent="0.25">
      <c r="A1334">
        <v>1333</v>
      </c>
      <c r="B1334">
        <v>85</v>
      </c>
      <c r="C1334" s="24" t="s">
        <v>4055</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319</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1</v>
      </c>
      <c r="BQ1334">
        <v>0</v>
      </c>
      <c r="BR1334">
        <v>0</v>
      </c>
      <c r="BS1334" s="17">
        <v>0</v>
      </c>
      <c r="BT1334">
        <v>0</v>
      </c>
      <c r="BU1334">
        <v>0</v>
      </c>
      <c r="BV1334">
        <v>0</v>
      </c>
      <c r="BW1334" s="17">
        <v>1</v>
      </c>
      <c r="BX1334">
        <v>0</v>
      </c>
      <c r="BY1334">
        <v>0</v>
      </c>
      <c r="BZ1334" s="17">
        <v>0</v>
      </c>
      <c r="CA1334">
        <v>1</v>
      </c>
      <c r="CB1334">
        <v>0</v>
      </c>
      <c r="CC1334">
        <v>0</v>
      </c>
      <c r="CD1334">
        <v>0</v>
      </c>
      <c r="CE1334">
        <v>0</v>
      </c>
      <c r="CF1334">
        <v>0</v>
      </c>
      <c r="CG1334">
        <v>1</v>
      </c>
      <c r="CH1334">
        <v>0</v>
      </c>
      <c r="CI1334">
        <v>0</v>
      </c>
      <c r="CJ1334">
        <v>0</v>
      </c>
      <c r="CK1334">
        <v>0</v>
      </c>
      <c r="CL1334" s="17">
        <v>0</v>
      </c>
      <c r="CM1334">
        <v>4.3029999999999999</v>
      </c>
      <c r="CN1334">
        <v>252</v>
      </c>
      <c r="CO1334">
        <v>1</v>
      </c>
      <c r="CP1334">
        <v>0</v>
      </c>
      <c r="CQ1334">
        <v>31</v>
      </c>
      <c r="CR1334" s="33" t="s">
        <v>85</v>
      </c>
    </row>
    <row r="1335" spans="1:96" x14ac:dyDescent="0.25">
      <c r="A1335">
        <v>1334</v>
      </c>
      <c r="B1335">
        <v>85</v>
      </c>
      <c r="C1335" s="24" t="s">
        <v>4055</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319</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1</v>
      </c>
      <c r="BQ1335">
        <v>0</v>
      </c>
      <c r="BR1335">
        <v>0</v>
      </c>
      <c r="BS1335" s="17">
        <v>0</v>
      </c>
      <c r="BT1335">
        <v>0</v>
      </c>
      <c r="BU1335">
        <v>0</v>
      </c>
      <c r="BV1335">
        <v>0</v>
      </c>
      <c r="BW1335" s="17">
        <v>1</v>
      </c>
      <c r="BX1335">
        <v>0</v>
      </c>
      <c r="BY1335">
        <v>0</v>
      </c>
      <c r="BZ1335" s="17">
        <v>0</v>
      </c>
      <c r="CA1335">
        <v>1</v>
      </c>
      <c r="CB1335">
        <v>0</v>
      </c>
      <c r="CC1335">
        <v>0</v>
      </c>
      <c r="CD1335">
        <v>0</v>
      </c>
      <c r="CE1335">
        <v>0</v>
      </c>
      <c r="CF1335">
        <v>0</v>
      </c>
      <c r="CG1335">
        <v>1</v>
      </c>
      <c r="CH1335">
        <v>0</v>
      </c>
      <c r="CI1335">
        <v>0</v>
      </c>
      <c r="CJ1335">
        <v>0</v>
      </c>
      <c r="CK1335">
        <v>0</v>
      </c>
      <c r="CL1335" s="17">
        <v>0</v>
      </c>
      <c r="CM1335">
        <v>4.3029999999999999</v>
      </c>
      <c r="CN1335">
        <v>252</v>
      </c>
      <c r="CO1335">
        <v>1</v>
      </c>
      <c r="CP1335">
        <v>0</v>
      </c>
      <c r="CQ1335">
        <v>31</v>
      </c>
      <c r="CR1335" s="33" t="s">
        <v>85</v>
      </c>
    </row>
    <row r="1336" spans="1:96" x14ac:dyDescent="0.25">
      <c r="A1336">
        <v>1335</v>
      </c>
      <c r="B1336">
        <v>85</v>
      </c>
      <c r="C1336" s="24" t="s">
        <v>4055</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319</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1</v>
      </c>
      <c r="BQ1336">
        <v>0</v>
      </c>
      <c r="BR1336">
        <v>0</v>
      </c>
      <c r="BS1336" s="17">
        <v>0</v>
      </c>
      <c r="BT1336">
        <v>0</v>
      </c>
      <c r="BU1336">
        <v>0</v>
      </c>
      <c r="BV1336">
        <v>0</v>
      </c>
      <c r="BW1336" s="17">
        <v>1</v>
      </c>
      <c r="BX1336">
        <v>0</v>
      </c>
      <c r="BY1336">
        <v>0</v>
      </c>
      <c r="BZ1336" s="17">
        <v>0</v>
      </c>
      <c r="CA1336">
        <v>1</v>
      </c>
      <c r="CB1336">
        <v>0</v>
      </c>
      <c r="CC1336">
        <v>0</v>
      </c>
      <c r="CD1336">
        <v>0</v>
      </c>
      <c r="CE1336">
        <v>0</v>
      </c>
      <c r="CF1336">
        <v>0</v>
      </c>
      <c r="CG1336">
        <v>1</v>
      </c>
      <c r="CH1336">
        <v>0</v>
      </c>
      <c r="CI1336">
        <v>0</v>
      </c>
      <c r="CJ1336">
        <v>0</v>
      </c>
      <c r="CK1336">
        <v>0</v>
      </c>
      <c r="CL1336" s="17">
        <v>0</v>
      </c>
      <c r="CM1336">
        <v>4.3029999999999999</v>
      </c>
      <c r="CN1336">
        <v>252</v>
      </c>
      <c r="CO1336">
        <v>1</v>
      </c>
      <c r="CP1336">
        <v>0</v>
      </c>
      <c r="CQ1336">
        <v>31</v>
      </c>
      <c r="CR1336" s="33" t="s">
        <v>85</v>
      </c>
    </row>
    <row r="1337" spans="1:96" x14ac:dyDescent="0.25">
      <c r="A1337">
        <v>1336</v>
      </c>
      <c r="B1337">
        <v>85</v>
      </c>
      <c r="C1337" s="24" t="s">
        <v>4055</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319</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1</v>
      </c>
      <c r="BQ1337">
        <v>0</v>
      </c>
      <c r="BR1337">
        <v>0</v>
      </c>
      <c r="BS1337" s="17">
        <v>0</v>
      </c>
      <c r="BT1337">
        <v>0</v>
      </c>
      <c r="BU1337">
        <v>0</v>
      </c>
      <c r="BV1337">
        <v>0</v>
      </c>
      <c r="BW1337" s="17">
        <v>1</v>
      </c>
      <c r="BX1337">
        <v>0</v>
      </c>
      <c r="BY1337">
        <v>0</v>
      </c>
      <c r="BZ1337" s="17">
        <v>0</v>
      </c>
      <c r="CA1337">
        <v>1</v>
      </c>
      <c r="CB1337">
        <v>0</v>
      </c>
      <c r="CC1337">
        <v>0</v>
      </c>
      <c r="CD1337">
        <v>0</v>
      </c>
      <c r="CE1337">
        <v>0</v>
      </c>
      <c r="CF1337">
        <v>0</v>
      </c>
      <c r="CG1337">
        <v>0</v>
      </c>
      <c r="CH1337">
        <v>0</v>
      </c>
      <c r="CI1337">
        <v>0</v>
      </c>
      <c r="CJ1337">
        <v>0</v>
      </c>
      <c r="CK1337">
        <v>0</v>
      </c>
      <c r="CL1337" s="17">
        <v>0</v>
      </c>
      <c r="CM1337">
        <v>4.3029999999999999</v>
      </c>
      <c r="CN1337">
        <v>252</v>
      </c>
      <c r="CO1337">
        <v>1</v>
      </c>
      <c r="CP1337">
        <v>0</v>
      </c>
      <c r="CQ1337">
        <v>31</v>
      </c>
      <c r="CR1337" s="33" t="s">
        <v>85</v>
      </c>
    </row>
    <row r="1338" spans="1:96" x14ac:dyDescent="0.25">
      <c r="A1338">
        <v>1337</v>
      </c>
      <c r="B1338">
        <v>85</v>
      </c>
      <c r="C1338" s="24" t="s">
        <v>4055</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319</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1</v>
      </c>
      <c r="BQ1338">
        <v>0</v>
      </c>
      <c r="BR1338">
        <v>0</v>
      </c>
      <c r="BS1338" s="17">
        <v>0</v>
      </c>
      <c r="BT1338">
        <v>0</v>
      </c>
      <c r="BU1338">
        <v>0</v>
      </c>
      <c r="BV1338">
        <v>0</v>
      </c>
      <c r="BW1338" s="17">
        <v>1</v>
      </c>
      <c r="BX1338">
        <v>0</v>
      </c>
      <c r="BY1338">
        <v>0</v>
      </c>
      <c r="BZ1338" s="17">
        <v>0</v>
      </c>
      <c r="CA1338">
        <v>1</v>
      </c>
      <c r="CB1338">
        <v>0</v>
      </c>
      <c r="CC1338">
        <v>0</v>
      </c>
      <c r="CD1338">
        <v>0</v>
      </c>
      <c r="CE1338">
        <v>0</v>
      </c>
      <c r="CF1338">
        <v>0</v>
      </c>
      <c r="CG1338">
        <v>1</v>
      </c>
      <c r="CH1338">
        <v>0</v>
      </c>
      <c r="CI1338">
        <v>0</v>
      </c>
      <c r="CJ1338">
        <v>0</v>
      </c>
      <c r="CK1338">
        <v>0</v>
      </c>
      <c r="CL1338" s="17">
        <v>0</v>
      </c>
      <c r="CM1338">
        <v>4.3029999999999999</v>
      </c>
      <c r="CN1338">
        <v>252</v>
      </c>
      <c r="CO1338">
        <v>1</v>
      </c>
      <c r="CP1338">
        <v>0</v>
      </c>
      <c r="CQ1338">
        <v>31</v>
      </c>
      <c r="CR1338" s="33" t="s">
        <v>85</v>
      </c>
    </row>
    <row r="1339" spans="1:96" x14ac:dyDescent="0.25">
      <c r="A1339">
        <v>1338</v>
      </c>
      <c r="B1339">
        <v>85</v>
      </c>
      <c r="C1339" s="24" t="s">
        <v>4055</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319</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1</v>
      </c>
      <c r="BQ1339">
        <v>0</v>
      </c>
      <c r="BR1339">
        <v>0</v>
      </c>
      <c r="BS1339" s="17">
        <v>0</v>
      </c>
      <c r="BT1339">
        <v>0</v>
      </c>
      <c r="BU1339">
        <v>0</v>
      </c>
      <c r="BV1339">
        <v>0</v>
      </c>
      <c r="BW1339" s="17">
        <v>1</v>
      </c>
      <c r="BX1339">
        <v>0</v>
      </c>
      <c r="BY1339">
        <v>0</v>
      </c>
      <c r="BZ1339" s="17">
        <v>0</v>
      </c>
      <c r="CA1339">
        <v>1</v>
      </c>
      <c r="CB1339">
        <v>0</v>
      </c>
      <c r="CC1339">
        <v>0</v>
      </c>
      <c r="CD1339">
        <v>0</v>
      </c>
      <c r="CE1339">
        <v>0</v>
      </c>
      <c r="CF1339">
        <v>0</v>
      </c>
      <c r="CG1339">
        <v>1</v>
      </c>
      <c r="CH1339">
        <v>0</v>
      </c>
      <c r="CI1339">
        <v>0</v>
      </c>
      <c r="CJ1339">
        <v>0</v>
      </c>
      <c r="CK1339">
        <v>0</v>
      </c>
      <c r="CL1339" s="17">
        <v>0</v>
      </c>
      <c r="CM1339">
        <v>4.3029999999999999</v>
      </c>
      <c r="CN1339">
        <v>252</v>
      </c>
      <c r="CO1339">
        <v>1</v>
      </c>
      <c r="CP1339">
        <v>0</v>
      </c>
      <c r="CQ1339">
        <v>31</v>
      </c>
      <c r="CR1339" s="33" t="s">
        <v>85</v>
      </c>
    </row>
    <row r="1340" spans="1:96" x14ac:dyDescent="0.25">
      <c r="A1340">
        <v>1339</v>
      </c>
      <c r="B1340">
        <v>85</v>
      </c>
      <c r="C1340" s="24" t="s">
        <v>4055</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319</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1</v>
      </c>
      <c r="BQ1340">
        <v>0</v>
      </c>
      <c r="BR1340">
        <v>0</v>
      </c>
      <c r="BS1340" s="17">
        <v>0</v>
      </c>
      <c r="BT1340">
        <v>0</v>
      </c>
      <c r="BU1340">
        <v>0</v>
      </c>
      <c r="BV1340">
        <v>0</v>
      </c>
      <c r="BW1340" s="17">
        <v>1</v>
      </c>
      <c r="BX1340">
        <v>0</v>
      </c>
      <c r="BY1340">
        <v>0</v>
      </c>
      <c r="BZ1340" s="17">
        <v>0</v>
      </c>
      <c r="CA1340">
        <v>1</v>
      </c>
      <c r="CB1340">
        <v>0</v>
      </c>
      <c r="CC1340">
        <v>0</v>
      </c>
      <c r="CD1340">
        <v>0</v>
      </c>
      <c r="CE1340">
        <v>0</v>
      </c>
      <c r="CF1340">
        <v>0</v>
      </c>
      <c r="CG1340">
        <v>1</v>
      </c>
      <c r="CH1340">
        <v>0</v>
      </c>
      <c r="CI1340">
        <v>0</v>
      </c>
      <c r="CJ1340">
        <v>0</v>
      </c>
      <c r="CK1340">
        <v>0</v>
      </c>
      <c r="CL1340" s="17">
        <v>0</v>
      </c>
      <c r="CM1340">
        <v>4.3029999999999999</v>
      </c>
      <c r="CN1340">
        <v>252</v>
      </c>
      <c r="CO1340">
        <v>1</v>
      </c>
      <c r="CP1340">
        <v>0</v>
      </c>
      <c r="CQ1340">
        <v>31</v>
      </c>
      <c r="CR1340" s="33" t="s">
        <v>85</v>
      </c>
    </row>
    <row r="1341" spans="1:96" x14ac:dyDescent="0.25">
      <c r="A1341">
        <v>1340</v>
      </c>
      <c r="B1341">
        <v>85</v>
      </c>
      <c r="C1341" s="24" t="s">
        <v>4055</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319</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1</v>
      </c>
      <c r="BQ1341">
        <v>0</v>
      </c>
      <c r="BR1341">
        <v>0</v>
      </c>
      <c r="BS1341" s="17">
        <v>0</v>
      </c>
      <c r="BT1341">
        <v>0</v>
      </c>
      <c r="BU1341">
        <v>0</v>
      </c>
      <c r="BV1341">
        <v>0</v>
      </c>
      <c r="BW1341" s="17">
        <v>1</v>
      </c>
      <c r="BX1341">
        <v>0</v>
      </c>
      <c r="BY1341">
        <v>0</v>
      </c>
      <c r="BZ1341" s="17">
        <v>0</v>
      </c>
      <c r="CA1341">
        <v>1</v>
      </c>
      <c r="CB1341">
        <v>0</v>
      </c>
      <c r="CC1341">
        <v>0</v>
      </c>
      <c r="CD1341">
        <v>0</v>
      </c>
      <c r="CE1341">
        <v>0</v>
      </c>
      <c r="CF1341">
        <v>0</v>
      </c>
      <c r="CG1341">
        <v>1</v>
      </c>
      <c r="CH1341">
        <v>0</v>
      </c>
      <c r="CI1341">
        <v>0</v>
      </c>
      <c r="CJ1341">
        <v>0</v>
      </c>
      <c r="CK1341">
        <v>0</v>
      </c>
      <c r="CL1341" s="17">
        <v>0</v>
      </c>
      <c r="CM1341">
        <v>4.3029999999999999</v>
      </c>
      <c r="CN1341">
        <v>252</v>
      </c>
      <c r="CO1341">
        <v>1</v>
      </c>
      <c r="CP1341">
        <v>0</v>
      </c>
      <c r="CQ1341">
        <v>31</v>
      </c>
      <c r="CR1341" s="33" t="s">
        <v>85</v>
      </c>
    </row>
    <row r="1342" spans="1:96" x14ac:dyDescent="0.25">
      <c r="A1342">
        <v>1341</v>
      </c>
      <c r="B1342">
        <v>85</v>
      </c>
      <c r="C1342" s="24" t="s">
        <v>4055</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319</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1</v>
      </c>
      <c r="BQ1342">
        <v>0</v>
      </c>
      <c r="BR1342">
        <v>0</v>
      </c>
      <c r="BS1342" s="17">
        <v>0</v>
      </c>
      <c r="BT1342">
        <v>0</v>
      </c>
      <c r="BU1342">
        <v>0</v>
      </c>
      <c r="BV1342">
        <v>0</v>
      </c>
      <c r="BW1342" s="17">
        <v>1</v>
      </c>
      <c r="BX1342">
        <v>0</v>
      </c>
      <c r="BY1342">
        <v>0</v>
      </c>
      <c r="BZ1342" s="17">
        <v>0</v>
      </c>
      <c r="CA1342">
        <v>1</v>
      </c>
      <c r="CB1342">
        <v>0</v>
      </c>
      <c r="CC1342">
        <v>0</v>
      </c>
      <c r="CD1342">
        <v>0</v>
      </c>
      <c r="CE1342">
        <v>0</v>
      </c>
      <c r="CF1342">
        <v>0</v>
      </c>
      <c r="CG1342">
        <v>0</v>
      </c>
      <c r="CH1342">
        <v>0</v>
      </c>
      <c r="CI1342">
        <v>0</v>
      </c>
      <c r="CJ1342">
        <v>0</v>
      </c>
      <c r="CK1342">
        <v>0</v>
      </c>
      <c r="CL1342" s="17">
        <v>0</v>
      </c>
      <c r="CM1342">
        <v>4.3029999999999999</v>
      </c>
      <c r="CN1342">
        <v>252</v>
      </c>
      <c r="CO1342">
        <v>1</v>
      </c>
      <c r="CP1342">
        <v>0</v>
      </c>
      <c r="CQ1342">
        <v>31</v>
      </c>
      <c r="CR1342" s="33" t="s">
        <v>85</v>
      </c>
    </row>
    <row r="1343" spans="1:96" x14ac:dyDescent="0.25">
      <c r="A1343">
        <v>1342</v>
      </c>
      <c r="B1343">
        <v>86</v>
      </c>
      <c r="C1343" s="24" t="s">
        <v>4060</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431</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s="17">
        <v>0</v>
      </c>
      <c r="BT1343">
        <v>0</v>
      </c>
      <c r="BU1343">
        <v>0</v>
      </c>
      <c r="BV1343">
        <v>0</v>
      </c>
      <c r="BW1343" s="17">
        <v>1</v>
      </c>
      <c r="BX1343">
        <v>0</v>
      </c>
      <c r="BY1343">
        <v>0</v>
      </c>
      <c r="BZ1343" s="17">
        <v>0</v>
      </c>
      <c r="CA1343">
        <v>0</v>
      </c>
      <c r="CB1343">
        <v>0</v>
      </c>
      <c r="CC1343">
        <v>1</v>
      </c>
      <c r="CD1343">
        <v>1</v>
      </c>
      <c r="CE1343">
        <v>0</v>
      </c>
      <c r="CF1343">
        <v>0</v>
      </c>
      <c r="CG1343">
        <v>0</v>
      </c>
      <c r="CH1343">
        <v>0</v>
      </c>
      <c r="CI1343">
        <v>0</v>
      </c>
      <c r="CJ1343">
        <v>0</v>
      </c>
      <c r="CK1343">
        <v>0</v>
      </c>
      <c r="CL1343" s="17">
        <v>0</v>
      </c>
      <c r="CM1343">
        <v>0.29799999999999999</v>
      </c>
      <c r="CN1343">
        <v>88</v>
      </c>
      <c r="CO1343">
        <v>1</v>
      </c>
      <c r="CP1343">
        <v>0</v>
      </c>
      <c r="CQ1343">
        <v>12</v>
      </c>
      <c r="CR1343" s="33" t="s">
        <v>85</v>
      </c>
    </row>
    <row r="1344" spans="1:96" x14ac:dyDescent="0.25">
      <c r="A1344">
        <v>1343</v>
      </c>
      <c r="B1344">
        <v>86</v>
      </c>
      <c r="C1344" s="24" t="s">
        <v>4060</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431</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s="17">
        <v>0</v>
      </c>
      <c r="BT1344">
        <v>0</v>
      </c>
      <c r="BU1344">
        <v>0</v>
      </c>
      <c r="BV1344">
        <v>0</v>
      </c>
      <c r="BW1344" s="17">
        <v>1</v>
      </c>
      <c r="BX1344">
        <v>0</v>
      </c>
      <c r="BY1344">
        <v>0</v>
      </c>
      <c r="BZ1344" s="17">
        <v>0</v>
      </c>
      <c r="CA1344">
        <v>0</v>
      </c>
      <c r="CB1344">
        <v>0</v>
      </c>
      <c r="CC1344">
        <v>1</v>
      </c>
      <c r="CD1344">
        <v>1</v>
      </c>
      <c r="CE1344">
        <v>0</v>
      </c>
      <c r="CF1344">
        <v>0</v>
      </c>
      <c r="CG1344">
        <v>0</v>
      </c>
      <c r="CH1344">
        <v>0</v>
      </c>
      <c r="CI1344">
        <v>0</v>
      </c>
      <c r="CJ1344">
        <v>0</v>
      </c>
      <c r="CK1344">
        <v>0</v>
      </c>
      <c r="CL1344" s="17">
        <v>0</v>
      </c>
      <c r="CM1344">
        <v>0.29799999999999999</v>
      </c>
      <c r="CN1344">
        <v>88</v>
      </c>
      <c r="CO1344">
        <v>1</v>
      </c>
      <c r="CP1344">
        <v>0</v>
      </c>
      <c r="CQ1344">
        <v>12</v>
      </c>
      <c r="CR1344" s="33" t="s">
        <v>85</v>
      </c>
    </row>
    <row r="1345" spans="1:96" x14ac:dyDescent="0.25">
      <c r="A1345">
        <v>1344</v>
      </c>
      <c r="B1345">
        <v>86</v>
      </c>
      <c r="C1345" s="24" t="s">
        <v>4060</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431</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s="17">
        <v>0</v>
      </c>
      <c r="BT1345">
        <v>0</v>
      </c>
      <c r="BU1345">
        <v>0</v>
      </c>
      <c r="BV1345">
        <v>0</v>
      </c>
      <c r="BW1345" s="17">
        <v>1</v>
      </c>
      <c r="BX1345">
        <v>0</v>
      </c>
      <c r="BY1345">
        <v>0</v>
      </c>
      <c r="BZ1345" s="17">
        <v>0</v>
      </c>
      <c r="CA1345">
        <v>0</v>
      </c>
      <c r="CB1345">
        <v>0</v>
      </c>
      <c r="CC1345">
        <v>1</v>
      </c>
      <c r="CD1345">
        <v>1</v>
      </c>
      <c r="CE1345">
        <v>0</v>
      </c>
      <c r="CF1345">
        <v>0</v>
      </c>
      <c r="CG1345">
        <v>0</v>
      </c>
      <c r="CH1345">
        <v>0</v>
      </c>
      <c r="CI1345">
        <v>0</v>
      </c>
      <c r="CJ1345">
        <v>0</v>
      </c>
      <c r="CK1345">
        <v>0</v>
      </c>
      <c r="CL1345" s="17">
        <v>0</v>
      </c>
      <c r="CM1345">
        <v>0.29799999999999999</v>
      </c>
      <c r="CN1345">
        <v>88</v>
      </c>
      <c r="CO1345">
        <v>1</v>
      </c>
      <c r="CP1345">
        <v>0</v>
      </c>
      <c r="CQ1345">
        <v>12</v>
      </c>
      <c r="CR1345" s="33" t="s">
        <v>85</v>
      </c>
    </row>
    <row r="1346" spans="1:96" x14ac:dyDescent="0.25">
      <c r="A1346">
        <v>1345</v>
      </c>
      <c r="B1346">
        <v>86</v>
      </c>
      <c r="C1346" s="24" t="s">
        <v>4060</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431</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s="17">
        <v>0</v>
      </c>
      <c r="BT1346">
        <v>0</v>
      </c>
      <c r="BU1346">
        <v>0</v>
      </c>
      <c r="BV1346">
        <v>0</v>
      </c>
      <c r="BW1346" s="17">
        <v>1</v>
      </c>
      <c r="BX1346">
        <v>0</v>
      </c>
      <c r="BY1346">
        <v>0</v>
      </c>
      <c r="BZ1346" s="17">
        <v>0</v>
      </c>
      <c r="CA1346">
        <v>0</v>
      </c>
      <c r="CB1346">
        <v>0</v>
      </c>
      <c r="CC1346">
        <v>1</v>
      </c>
      <c r="CD1346">
        <v>1</v>
      </c>
      <c r="CE1346">
        <v>0</v>
      </c>
      <c r="CF1346">
        <v>0</v>
      </c>
      <c r="CG1346">
        <v>0</v>
      </c>
      <c r="CH1346">
        <v>0</v>
      </c>
      <c r="CI1346">
        <v>0</v>
      </c>
      <c r="CJ1346">
        <v>0</v>
      </c>
      <c r="CK1346">
        <v>0</v>
      </c>
      <c r="CL1346" s="17">
        <v>0</v>
      </c>
      <c r="CM1346">
        <v>0.29799999999999999</v>
      </c>
      <c r="CN1346">
        <v>88</v>
      </c>
      <c r="CO1346">
        <v>1</v>
      </c>
      <c r="CP1346">
        <v>0</v>
      </c>
      <c r="CQ1346">
        <v>12</v>
      </c>
      <c r="CR1346" s="33" t="s">
        <v>85</v>
      </c>
    </row>
    <row r="1347" spans="1:96" x14ac:dyDescent="0.25">
      <c r="A1347">
        <v>1346</v>
      </c>
      <c r="B1347">
        <v>86</v>
      </c>
      <c r="C1347" s="24" t="s">
        <v>4060</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431</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s="17">
        <v>0</v>
      </c>
      <c r="BT1347">
        <v>0</v>
      </c>
      <c r="BU1347">
        <v>0</v>
      </c>
      <c r="BV1347">
        <v>0</v>
      </c>
      <c r="BW1347" s="17">
        <v>1</v>
      </c>
      <c r="BX1347">
        <v>0</v>
      </c>
      <c r="BY1347">
        <v>0</v>
      </c>
      <c r="BZ1347" s="17">
        <v>0</v>
      </c>
      <c r="CA1347">
        <v>0</v>
      </c>
      <c r="CB1347">
        <v>0</v>
      </c>
      <c r="CC1347">
        <v>1</v>
      </c>
      <c r="CD1347">
        <v>1</v>
      </c>
      <c r="CE1347">
        <v>0</v>
      </c>
      <c r="CF1347">
        <v>0</v>
      </c>
      <c r="CG1347">
        <v>0</v>
      </c>
      <c r="CH1347">
        <v>0</v>
      </c>
      <c r="CI1347">
        <v>0</v>
      </c>
      <c r="CJ1347">
        <v>0</v>
      </c>
      <c r="CK1347">
        <v>0</v>
      </c>
      <c r="CL1347" s="17">
        <v>0</v>
      </c>
      <c r="CM1347">
        <v>0.29799999999999999</v>
      </c>
      <c r="CN1347">
        <v>88</v>
      </c>
      <c r="CO1347">
        <v>1</v>
      </c>
      <c r="CP1347">
        <v>0</v>
      </c>
      <c r="CQ1347">
        <v>12</v>
      </c>
      <c r="CR1347" s="33" t="s">
        <v>85</v>
      </c>
    </row>
    <row r="1348" spans="1:96" x14ac:dyDescent="0.25">
      <c r="A1348">
        <v>1347</v>
      </c>
      <c r="B1348">
        <v>86</v>
      </c>
      <c r="C1348" s="24" t="s">
        <v>4060</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431</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s="17">
        <v>0</v>
      </c>
      <c r="BT1348">
        <v>0</v>
      </c>
      <c r="BU1348">
        <v>0</v>
      </c>
      <c r="BV1348">
        <v>0</v>
      </c>
      <c r="BW1348" s="17">
        <v>1</v>
      </c>
      <c r="BX1348">
        <v>0</v>
      </c>
      <c r="BY1348">
        <v>0</v>
      </c>
      <c r="BZ1348" s="17">
        <v>0</v>
      </c>
      <c r="CA1348">
        <v>0</v>
      </c>
      <c r="CB1348">
        <v>0</v>
      </c>
      <c r="CC1348">
        <v>1</v>
      </c>
      <c r="CD1348">
        <v>1</v>
      </c>
      <c r="CE1348">
        <v>0</v>
      </c>
      <c r="CF1348">
        <v>0</v>
      </c>
      <c r="CG1348">
        <v>0</v>
      </c>
      <c r="CH1348">
        <v>0</v>
      </c>
      <c r="CI1348">
        <v>0</v>
      </c>
      <c r="CJ1348">
        <v>0</v>
      </c>
      <c r="CK1348">
        <v>0</v>
      </c>
      <c r="CL1348" s="17">
        <v>0</v>
      </c>
      <c r="CM1348">
        <v>0.29799999999999999</v>
      </c>
      <c r="CN1348">
        <v>88</v>
      </c>
      <c r="CO1348">
        <v>1</v>
      </c>
      <c r="CP1348">
        <v>0</v>
      </c>
      <c r="CQ1348">
        <v>12</v>
      </c>
      <c r="CR1348" s="33" t="s">
        <v>85</v>
      </c>
    </row>
    <row r="1349" spans="1:96" x14ac:dyDescent="0.25">
      <c r="A1349">
        <v>1348</v>
      </c>
      <c r="B1349">
        <v>86</v>
      </c>
      <c r="C1349" s="24" t="s">
        <v>4060</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431</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s="17">
        <v>0</v>
      </c>
      <c r="BT1349">
        <v>0</v>
      </c>
      <c r="BU1349">
        <v>0</v>
      </c>
      <c r="BV1349">
        <v>0</v>
      </c>
      <c r="BW1349" s="17">
        <v>1</v>
      </c>
      <c r="BX1349">
        <v>0</v>
      </c>
      <c r="BY1349">
        <v>0</v>
      </c>
      <c r="BZ1349" s="17">
        <v>0</v>
      </c>
      <c r="CA1349">
        <v>0</v>
      </c>
      <c r="CB1349">
        <v>0</v>
      </c>
      <c r="CC1349">
        <v>1</v>
      </c>
      <c r="CD1349">
        <v>1</v>
      </c>
      <c r="CE1349">
        <v>0</v>
      </c>
      <c r="CF1349">
        <v>0</v>
      </c>
      <c r="CG1349">
        <v>0</v>
      </c>
      <c r="CH1349">
        <v>0</v>
      </c>
      <c r="CI1349">
        <v>0</v>
      </c>
      <c r="CJ1349">
        <v>0</v>
      </c>
      <c r="CK1349">
        <v>0</v>
      </c>
      <c r="CL1349" s="17">
        <v>0</v>
      </c>
      <c r="CM1349">
        <v>0.29799999999999999</v>
      </c>
      <c r="CN1349">
        <v>88</v>
      </c>
      <c r="CO1349">
        <v>1</v>
      </c>
      <c r="CP1349">
        <v>0</v>
      </c>
      <c r="CQ1349">
        <v>12</v>
      </c>
      <c r="CR1349" s="33" t="s">
        <v>85</v>
      </c>
    </row>
    <row r="1350" spans="1:96" x14ac:dyDescent="0.25">
      <c r="A1350">
        <v>1349</v>
      </c>
      <c r="B1350">
        <v>87</v>
      </c>
      <c r="C1350" s="24" t="s">
        <v>4080</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s="17">
        <v>0</v>
      </c>
      <c r="BT1350">
        <v>0</v>
      </c>
      <c r="BU1350">
        <v>0</v>
      </c>
      <c r="BV1350">
        <v>0</v>
      </c>
      <c r="BW1350" s="17">
        <v>1</v>
      </c>
      <c r="BX1350">
        <v>0</v>
      </c>
      <c r="BY1350">
        <v>0</v>
      </c>
      <c r="BZ1350" s="17">
        <v>0</v>
      </c>
      <c r="CA1350">
        <v>0</v>
      </c>
      <c r="CB1350">
        <v>0</v>
      </c>
      <c r="CC1350">
        <v>0</v>
      </c>
      <c r="CD1350">
        <v>0</v>
      </c>
      <c r="CE1350">
        <v>0</v>
      </c>
      <c r="CF1350">
        <v>0</v>
      </c>
      <c r="CG1350">
        <v>0</v>
      </c>
      <c r="CH1350">
        <v>0</v>
      </c>
      <c r="CI1350">
        <v>0</v>
      </c>
      <c r="CJ1350">
        <v>0</v>
      </c>
      <c r="CK1350">
        <v>1</v>
      </c>
      <c r="CL1350" s="17">
        <v>0</v>
      </c>
      <c r="CM1350">
        <v>3.0070000000000001</v>
      </c>
      <c r="CN1350">
        <v>2852</v>
      </c>
      <c r="CO1350">
        <v>1</v>
      </c>
      <c r="CP1350">
        <v>0</v>
      </c>
      <c r="CQ1350">
        <v>22</v>
      </c>
      <c r="CR1350" s="33" t="s">
        <v>85</v>
      </c>
    </row>
    <row r="1351" spans="1:96" x14ac:dyDescent="0.25">
      <c r="A1351">
        <v>1350</v>
      </c>
      <c r="B1351">
        <v>87</v>
      </c>
      <c r="C1351" s="24" t="s">
        <v>4080</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s="17">
        <v>0</v>
      </c>
      <c r="BT1351">
        <v>0</v>
      </c>
      <c r="BU1351">
        <v>0</v>
      </c>
      <c r="BV1351">
        <v>0</v>
      </c>
      <c r="BW1351" s="17">
        <v>1</v>
      </c>
      <c r="BX1351">
        <v>0</v>
      </c>
      <c r="BY1351">
        <v>0</v>
      </c>
      <c r="BZ1351" s="17">
        <v>0</v>
      </c>
      <c r="CA1351">
        <v>0</v>
      </c>
      <c r="CB1351">
        <v>0</v>
      </c>
      <c r="CC1351">
        <v>0</v>
      </c>
      <c r="CD1351">
        <v>0</v>
      </c>
      <c r="CE1351">
        <v>0</v>
      </c>
      <c r="CF1351">
        <v>0</v>
      </c>
      <c r="CG1351">
        <v>0</v>
      </c>
      <c r="CH1351">
        <v>0</v>
      </c>
      <c r="CI1351">
        <v>0</v>
      </c>
      <c r="CJ1351">
        <v>0</v>
      </c>
      <c r="CK1351">
        <v>1</v>
      </c>
      <c r="CL1351" s="17">
        <v>0</v>
      </c>
      <c r="CM1351">
        <v>3.0070000000000001</v>
      </c>
      <c r="CN1351">
        <v>2852</v>
      </c>
      <c r="CO1351">
        <v>1</v>
      </c>
      <c r="CP1351">
        <v>0</v>
      </c>
      <c r="CQ1351">
        <v>22</v>
      </c>
      <c r="CR1351" s="33" t="s">
        <v>85</v>
      </c>
    </row>
    <row r="1352" spans="1:96" x14ac:dyDescent="0.25">
      <c r="A1352">
        <v>1351</v>
      </c>
      <c r="B1352">
        <v>87</v>
      </c>
      <c r="C1352" s="24" t="s">
        <v>4080</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s="17">
        <v>0</v>
      </c>
      <c r="BT1352">
        <v>0</v>
      </c>
      <c r="BU1352">
        <v>0</v>
      </c>
      <c r="BV1352">
        <v>0</v>
      </c>
      <c r="BW1352" s="17">
        <v>1</v>
      </c>
      <c r="BX1352">
        <v>0</v>
      </c>
      <c r="BY1352">
        <v>0</v>
      </c>
      <c r="BZ1352" s="17">
        <v>0</v>
      </c>
      <c r="CA1352">
        <v>0</v>
      </c>
      <c r="CB1352">
        <v>0</v>
      </c>
      <c r="CC1352">
        <v>0</v>
      </c>
      <c r="CD1352">
        <v>0</v>
      </c>
      <c r="CE1352">
        <v>0</v>
      </c>
      <c r="CF1352">
        <v>0</v>
      </c>
      <c r="CG1352">
        <v>0</v>
      </c>
      <c r="CH1352">
        <v>0</v>
      </c>
      <c r="CI1352">
        <v>0</v>
      </c>
      <c r="CJ1352">
        <v>0</v>
      </c>
      <c r="CK1352">
        <v>1</v>
      </c>
      <c r="CL1352" s="17">
        <v>1</v>
      </c>
      <c r="CM1352">
        <v>3.0070000000000001</v>
      </c>
      <c r="CN1352">
        <v>2852</v>
      </c>
      <c r="CO1352">
        <v>1</v>
      </c>
      <c r="CP1352">
        <v>0</v>
      </c>
      <c r="CQ1352">
        <v>22</v>
      </c>
      <c r="CR1352" s="33" t="s">
        <v>85</v>
      </c>
    </row>
    <row r="1353" spans="1:96" x14ac:dyDescent="0.25">
      <c r="A1353">
        <v>1352</v>
      </c>
      <c r="B1353">
        <v>87</v>
      </c>
      <c r="C1353" s="24" t="s">
        <v>4080</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1</v>
      </c>
      <c r="BQ1353">
        <v>0</v>
      </c>
      <c r="BR1353">
        <v>0</v>
      </c>
      <c r="BS1353" s="17">
        <v>0</v>
      </c>
      <c r="BT1353">
        <v>0</v>
      </c>
      <c r="BU1353">
        <v>0</v>
      </c>
      <c r="BV1353">
        <v>0</v>
      </c>
      <c r="BW1353" s="17">
        <v>1</v>
      </c>
      <c r="BX1353">
        <v>0</v>
      </c>
      <c r="BY1353">
        <v>0</v>
      </c>
      <c r="BZ1353" s="17">
        <v>1</v>
      </c>
      <c r="CA1353">
        <v>0</v>
      </c>
      <c r="CB1353">
        <v>0</v>
      </c>
      <c r="CC1353">
        <v>0</v>
      </c>
      <c r="CD1353">
        <v>0</v>
      </c>
      <c r="CE1353">
        <v>0</v>
      </c>
      <c r="CF1353">
        <v>0</v>
      </c>
      <c r="CG1353">
        <v>0</v>
      </c>
      <c r="CH1353">
        <v>0</v>
      </c>
      <c r="CI1353">
        <v>0</v>
      </c>
      <c r="CJ1353">
        <v>0</v>
      </c>
      <c r="CK1353">
        <v>1</v>
      </c>
      <c r="CL1353" s="17">
        <v>0</v>
      </c>
      <c r="CM1353">
        <v>3.0070000000000001</v>
      </c>
      <c r="CN1353">
        <v>2852</v>
      </c>
      <c r="CO1353">
        <v>1</v>
      </c>
      <c r="CP1353">
        <v>0</v>
      </c>
      <c r="CQ1353">
        <v>22</v>
      </c>
      <c r="CR1353" s="33" t="s">
        <v>85</v>
      </c>
    </row>
    <row r="1354" spans="1:96" x14ac:dyDescent="0.25">
      <c r="A1354">
        <v>1353</v>
      </c>
      <c r="B1354">
        <v>87</v>
      </c>
      <c r="C1354" s="24" t="s">
        <v>4080</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1</v>
      </c>
      <c r="BQ1354">
        <v>0</v>
      </c>
      <c r="BR1354">
        <v>0</v>
      </c>
      <c r="BS1354" s="17">
        <v>0</v>
      </c>
      <c r="BT1354">
        <v>0</v>
      </c>
      <c r="BU1354">
        <v>0</v>
      </c>
      <c r="BV1354">
        <v>0</v>
      </c>
      <c r="BW1354" s="17">
        <v>1</v>
      </c>
      <c r="BX1354">
        <v>0</v>
      </c>
      <c r="BY1354">
        <v>0</v>
      </c>
      <c r="BZ1354" s="17">
        <v>1</v>
      </c>
      <c r="CA1354">
        <v>0</v>
      </c>
      <c r="CB1354">
        <v>0</v>
      </c>
      <c r="CC1354">
        <v>0</v>
      </c>
      <c r="CD1354">
        <v>0</v>
      </c>
      <c r="CE1354">
        <v>0</v>
      </c>
      <c r="CF1354">
        <v>0</v>
      </c>
      <c r="CG1354">
        <v>0</v>
      </c>
      <c r="CH1354">
        <v>0</v>
      </c>
      <c r="CI1354">
        <v>0</v>
      </c>
      <c r="CJ1354">
        <v>0</v>
      </c>
      <c r="CK1354">
        <v>1</v>
      </c>
      <c r="CL1354" s="17">
        <v>0</v>
      </c>
      <c r="CM1354">
        <v>3.0070000000000001</v>
      </c>
      <c r="CN1354">
        <v>2852</v>
      </c>
      <c r="CO1354">
        <v>1</v>
      </c>
      <c r="CP1354">
        <v>0</v>
      </c>
      <c r="CQ1354">
        <v>22</v>
      </c>
      <c r="CR1354" s="33" t="s">
        <v>85</v>
      </c>
    </row>
    <row r="1355" spans="1:96" x14ac:dyDescent="0.25">
      <c r="A1355">
        <v>1354</v>
      </c>
      <c r="B1355">
        <v>87</v>
      </c>
      <c r="C1355" s="24" t="s">
        <v>4080</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1</v>
      </c>
      <c r="BQ1355">
        <v>0</v>
      </c>
      <c r="BR1355">
        <v>0</v>
      </c>
      <c r="BS1355" s="17">
        <v>0</v>
      </c>
      <c r="BT1355">
        <v>0</v>
      </c>
      <c r="BU1355">
        <v>0</v>
      </c>
      <c r="BV1355">
        <v>0</v>
      </c>
      <c r="BW1355" s="17">
        <v>1</v>
      </c>
      <c r="BX1355">
        <v>0</v>
      </c>
      <c r="BY1355">
        <v>0</v>
      </c>
      <c r="BZ1355" s="17">
        <v>1</v>
      </c>
      <c r="CA1355">
        <v>0</v>
      </c>
      <c r="CB1355">
        <v>0</v>
      </c>
      <c r="CC1355">
        <v>0</v>
      </c>
      <c r="CD1355">
        <v>0</v>
      </c>
      <c r="CE1355">
        <v>0</v>
      </c>
      <c r="CF1355">
        <v>0</v>
      </c>
      <c r="CG1355">
        <v>0</v>
      </c>
      <c r="CH1355">
        <v>0</v>
      </c>
      <c r="CI1355">
        <v>0</v>
      </c>
      <c r="CJ1355">
        <v>0</v>
      </c>
      <c r="CK1355">
        <v>1</v>
      </c>
      <c r="CL1355" s="17">
        <v>1</v>
      </c>
      <c r="CM1355">
        <v>3.0070000000000001</v>
      </c>
      <c r="CN1355">
        <v>2852</v>
      </c>
      <c r="CO1355">
        <v>1</v>
      </c>
      <c r="CP1355">
        <v>0</v>
      </c>
      <c r="CQ1355">
        <v>22</v>
      </c>
      <c r="CR1355" s="33" t="s">
        <v>85</v>
      </c>
    </row>
    <row r="1356" spans="1:96" x14ac:dyDescent="0.25">
      <c r="A1356">
        <v>1355</v>
      </c>
      <c r="B1356">
        <v>87</v>
      </c>
      <c r="C1356" s="24" t="s">
        <v>4080</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1</v>
      </c>
      <c r="BQ1356">
        <v>0</v>
      </c>
      <c r="BR1356">
        <v>0</v>
      </c>
      <c r="BS1356" s="17">
        <v>0</v>
      </c>
      <c r="BT1356">
        <v>0</v>
      </c>
      <c r="BU1356">
        <v>0</v>
      </c>
      <c r="BV1356">
        <v>0</v>
      </c>
      <c r="BW1356" s="17">
        <v>1</v>
      </c>
      <c r="BX1356">
        <v>0</v>
      </c>
      <c r="BY1356">
        <v>0</v>
      </c>
      <c r="BZ1356" s="17">
        <v>1</v>
      </c>
      <c r="CA1356">
        <v>0</v>
      </c>
      <c r="CB1356">
        <v>0</v>
      </c>
      <c r="CC1356">
        <v>0</v>
      </c>
      <c r="CD1356">
        <v>0</v>
      </c>
      <c r="CE1356">
        <v>0</v>
      </c>
      <c r="CF1356">
        <v>0</v>
      </c>
      <c r="CG1356">
        <v>0</v>
      </c>
      <c r="CH1356">
        <v>0</v>
      </c>
      <c r="CI1356">
        <v>0</v>
      </c>
      <c r="CJ1356">
        <v>0</v>
      </c>
      <c r="CK1356">
        <v>1</v>
      </c>
      <c r="CL1356" s="17">
        <v>0</v>
      </c>
      <c r="CM1356">
        <v>3.0070000000000001</v>
      </c>
      <c r="CN1356">
        <v>2852</v>
      </c>
      <c r="CO1356">
        <v>1</v>
      </c>
      <c r="CP1356">
        <v>0</v>
      </c>
      <c r="CQ1356">
        <v>22</v>
      </c>
      <c r="CR1356" s="33" t="s">
        <v>85</v>
      </c>
    </row>
    <row r="1357" spans="1:96" x14ac:dyDescent="0.25">
      <c r="A1357">
        <v>1356</v>
      </c>
      <c r="B1357">
        <v>87</v>
      </c>
      <c r="C1357" s="24" t="s">
        <v>4080</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1</v>
      </c>
      <c r="BQ1357">
        <v>0</v>
      </c>
      <c r="BR1357">
        <v>0</v>
      </c>
      <c r="BS1357" s="17">
        <v>0</v>
      </c>
      <c r="BT1357">
        <v>0</v>
      </c>
      <c r="BU1357">
        <v>0</v>
      </c>
      <c r="BV1357">
        <v>0</v>
      </c>
      <c r="BW1357" s="17">
        <v>1</v>
      </c>
      <c r="BX1357">
        <v>0</v>
      </c>
      <c r="BY1357">
        <v>0</v>
      </c>
      <c r="BZ1357" s="17">
        <v>1</v>
      </c>
      <c r="CA1357">
        <v>0</v>
      </c>
      <c r="CB1357">
        <v>0</v>
      </c>
      <c r="CC1357">
        <v>0</v>
      </c>
      <c r="CD1357">
        <v>0</v>
      </c>
      <c r="CE1357">
        <v>0</v>
      </c>
      <c r="CF1357">
        <v>0</v>
      </c>
      <c r="CG1357">
        <v>0</v>
      </c>
      <c r="CH1357">
        <v>0</v>
      </c>
      <c r="CI1357">
        <v>0</v>
      </c>
      <c r="CJ1357">
        <v>0</v>
      </c>
      <c r="CK1357">
        <v>1</v>
      </c>
      <c r="CL1357" s="17">
        <v>0</v>
      </c>
      <c r="CM1357">
        <v>3.0070000000000001</v>
      </c>
      <c r="CN1357">
        <v>2852</v>
      </c>
      <c r="CO1357">
        <v>1</v>
      </c>
      <c r="CP1357">
        <v>0</v>
      </c>
      <c r="CQ1357">
        <v>22</v>
      </c>
      <c r="CR1357" s="33" t="s">
        <v>85</v>
      </c>
    </row>
    <row r="1358" spans="1:96" x14ac:dyDescent="0.25">
      <c r="A1358">
        <v>1357</v>
      </c>
      <c r="B1358">
        <v>87</v>
      </c>
      <c r="C1358" s="24" t="s">
        <v>4080</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1</v>
      </c>
      <c r="BQ1358">
        <v>0</v>
      </c>
      <c r="BR1358">
        <v>0</v>
      </c>
      <c r="BS1358" s="17">
        <v>0</v>
      </c>
      <c r="BT1358">
        <v>0</v>
      </c>
      <c r="BU1358">
        <v>0</v>
      </c>
      <c r="BV1358">
        <v>0</v>
      </c>
      <c r="BW1358" s="17">
        <v>1</v>
      </c>
      <c r="BX1358">
        <v>0</v>
      </c>
      <c r="BY1358">
        <v>0</v>
      </c>
      <c r="BZ1358" s="17">
        <v>1</v>
      </c>
      <c r="CA1358">
        <v>0</v>
      </c>
      <c r="CB1358">
        <v>0</v>
      </c>
      <c r="CC1358">
        <v>0</v>
      </c>
      <c r="CD1358">
        <v>0</v>
      </c>
      <c r="CE1358">
        <v>0</v>
      </c>
      <c r="CF1358">
        <v>0</v>
      </c>
      <c r="CG1358">
        <v>0</v>
      </c>
      <c r="CH1358">
        <v>0</v>
      </c>
      <c r="CI1358">
        <v>0</v>
      </c>
      <c r="CJ1358">
        <v>0</v>
      </c>
      <c r="CK1358">
        <v>1</v>
      </c>
      <c r="CL1358" s="17">
        <v>0</v>
      </c>
      <c r="CM1358">
        <v>3.0070000000000001</v>
      </c>
      <c r="CN1358">
        <v>2852</v>
      </c>
      <c r="CO1358">
        <v>1</v>
      </c>
      <c r="CP1358">
        <v>0</v>
      </c>
      <c r="CQ1358">
        <v>22</v>
      </c>
      <c r="CR1358" s="33" t="s">
        <v>85</v>
      </c>
    </row>
    <row r="1359" spans="1:96" x14ac:dyDescent="0.25">
      <c r="A1359">
        <v>1358</v>
      </c>
      <c r="B1359">
        <v>87</v>
      </c>
      <c r="C1359" s="24" t="s">
        <v>4080</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1</v>
      </c>
      <c r="BQ1359">
        <v>0</v>
      </c>
      <c r="BR1359">
        <v>0</v>
      </c>
      <c r="BS1359" s="17">
        <v>0</v>
      </c>
      <c r="BT1359">
        <v>0</v>
      </c>
      <c r="BU1359">
        <v>0</v>
      </c>
      <c r="BV1359">
        <v>0</v>
      </c>
      <c r="BW1359" s="17">
        <v>1</v>
      </c>
      <c r="BX1359">
        <v>0</v>
      </c>
      <c r="BY1359">
        <v>0</v>
      </c>
      <c r="BZ1359" s="17">
        <v>1</v>
      </c>
      <c r="CA1359">
        <v>0</v>
      </c>
      <c r="CB1359">
        <v>0</v>
      </c>
      <c r="CC1359">
        <v>0</v>
      </c>
      <c r="CD1359">
        <v>0</v>
      </c>
      <c r="CE1359">
        <v>0</v>
      </c>
      <c r="CF1359">
        <v>0</v>
      </c>
      <c r="CG1359">
        <v>0</v>
      </c>
      <c r="CH1359">
        <v>0</v>
      </c>
      <c r="CI1359">
        <v>0</v>
      </c>
      <c r="CJ1359">
        <v>0</v>
      </c>
      <c r="CK1359">
        <v>1</v>
      </c>
      <c r="CL1359" s="17">
        <v>1</v>
      </c>
      <c r="CM1359">
        <v>3.0070000000000001</v>
      </c>
      <c r="CN1359">
        <v>2852</v>
      </c>
      <c r="CO1359">
        <v>1</v>
      </c>
      <c r="CP1359">
        <v>0</v>
      </c>
      <c r="CQ1359">
        <v>22</v>
      </c>
      <c r="CR1359" s="33" t="s">
        <v>85</v>
      </c>
    </row>
    <row r="1360" spans="1:96" x14ac:dyDescent="0.25">
      <c r="A1360">
        <v>1359</v>
      </c>
      <c r="B1360">
        <v>87</v>
      </c>
      <c r="C1360" s="24" t="s">
        <v>4080</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s="17">
        <v>0</v>
      </c>
      <c r="BT1360">
        <v>0</v>
      </c>
      <c r="BU1360">
        <v>0</v>
      </c>
      <c r="BV1360">
        <v>0</v>
      </c>
      <c r="BW1360" s="17">
        <v>1</v>
      </c>
      <c r="BX1360">
        <v>0</v>
      </c>
      <c r="BY1360">
        <v>0</v>
      </c>
      <c r="BZ1360" s="17">
        <v>0</v>
      </c>
      <c r="CA1360">
        <v>0</v>
      </c>
      <c r="CB1360">
        <v>0</v>
      </c>
      <c r="CC1360">
        <v>0</v>
      </c>
      <c r="CD1360">
        <v>0</v>
      </c>
      <c r="CE1360">
        <v>0</v>
      </c>
      <c r="CF1360">
        <v>0</v>
      </c>
      <c r="CG1360">
        <v>0</v>
      </c>
      <c r="CH1360">
        <v>0</v>
      </c>
      <c r="CI1360">
        <v>0</v>
      </c>
      <c r="CJ1360">
        <v>0</v>
      </c>
      <c r="CK1360">
        <v>1</v>
      </c>
      <c r="CL1360" s="17">
        <v>0</v>
      </c>
      <c r="CM1360">
        <v>3.0070000000000001</v>
      </c>
      <c r="CN1360">
        <v>2852</v>
      </c>
      <c r="CO1360">
        <v>1</v>
      </c>
      <c r="CP1360">
        <v>0</v>
      </c>
      <c r="CQ1360">
        <v>22</v>
      </c>
      <c r="CR1360" s="33" t="s">
        <v>85</v>
      </c>
    </row>
    <row r="1361" spans="1:96" x14ac:dyDescent="0.25">
      <c r="A1361">
        <v>1360</v>
      </c>
      <c r="B1361">
        <v>87</v>
      </c>
      <c r="C1361" s="24" t="s">
        <v>4080</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s="17">
        <v>0</v>
      </c>
      <c r="BT1361">
        <v>0</v>
      </c>
      <c r="BU1361">
        <v>0</v>
      </c>
      <c r="BV1361">
        <v>0</v>
      </c>
      <c r="BW1361" s="17">
        <v>1</v>
      </c>
      <c r="BX1361">
        <v>0</v>
      </c>
      <c r="BY1361">
        <v>0</v>
      </c>
      <c r="BZ1361" s="17">
        <v>0</v>
      </c>
      <c r="CA1361">
        <v>0</v>
      </c>
      <c r="CB1361">
        <v>0</v>
      </c>
      <c r="CC1361">
        <v>0</v>
      </c>
      <c r="CD1361">
        <v>0</v>
      </c>
      <c r="CE1361">
        <v>0</v>
      </c>
      <c r="CF1361">
        <v>0</v>
      </c>
      <c r="CG1361">
        <v>0</v>
      </c>
      <c r="CH1361">
        <v>0</v>
      </c>
      <c r="CI1361">
        <v>0</v>
      </c>
      <c r="CJ1361">
        <v>0</v>
      </c>
      <c r="CK1361">
        <v>1</v>
      </c>
      <c r="CL1361" s="17">
        <v>0</v>
      </c>
      <c r="CM1361">
        <v>3.0070000000000001</v>
      </c>
      <c r="CN1361">
        <v>2852</v>
      </c>
      <c r="CO1361">
        <v>1</v>
      </c>
      <c r="CP1361">
        <v>0</v>
      </c>
      <c r="CQ1361">
        <v>22</v>
      </c>
      <c r="CR1361" s="33" t="s">
        <v>85</v>
      </c>
    </row>
    <row r="1362" spans="1:96" x14ac:dyDescent="0.25">
      <c r="A1362">
        <v>1361</v>
      </c>
      <c r="B1362">
        <v>87</v>
      </c>
      <c r="C1362" s="24" t="s">
        <v>4080</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s="17">
        <v>0</v>
      </c>
      <c r="BT1362">
        <v>0</v>
      </c>
      <c r="BU1362">
        <v>0</v>
      </c>
      <c r="BV1362">
        <v>0</v>
      </c>
      <c r="BW1362" s="17">
        <v>1</v>
      </c>
      <c r="BX1362">
        <v>0</v>
      </c>
      <c r="BY1362">
        <v>0</v>
      </c>
      <c r="BZ1362" s="17">
        <v>0</v>
      </c>
      <c r="CA1362">
        <v>0</v>
      </c>
      <c r="CB1362">
        <v>0</v>
      </c>
      <c r="CC1362">
        <v>0</v>
      </c>
      <c r="CD1362">
        <v>0</v>
      </c>
      <c r="CE1362">
        <v>0</v>
      </c>
      <c r="CF1362">
        <v>0</v>
      </c>
      <c r="CG1362">
        <v>0</v>
      </c>
      <c r="CH1362">
        <v>0</v>
      </c>
      <c r="CI1362">
        <v>0</v>
      </c>
      <c r="CJ1362">
        <v>0</v>
      </c>
      <c r="CK1362">
        <v>1</v>
      </c>
      <c r="CL1362" s="17">
        <v>1</v>
      </c>
      <c r="CM1362">
        <v>3.0070000000000001</v>
      </c>
      <c r="CN1362">
        <v>2852</v>
      </c>
      <c r="CO1362">
        <v>1</v>
      </c>
      <c r="CP1362">
        <v>0</v>
      </c>
      <c r="CQ1362">
        <v>22</v>
      </c>
      <c r="CR1362" s="33" t="s">
        <v>85</v>
      </c>
    </row>
    <row r="1363" spans="1:96" x14ac:dyDescent="0.25">
      <c r="A1363">
        <v>1362</v>
      </c>
      <c r="B1363">
        <v>87</v>
      </c>
      <c r="C1363" s="24" t="s">
        <v>4080</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1</v>
      </c>
      <c r="BQ1363">
        <v>0</v>
      </c>
      <c r="BR1363">
        <v>0</v>
      </c>
      <c r="BS1363" s="17">
        <v>0</v>
      </c>
      <c r="BT1363">
        <v>0</v>
      </c>
      <c r="BU1363">
        <v>0</v>
      </c>
      <c r="BV1363">
        <v>0</v>
      </c>
      <c r="BW1363" s="17">
        <v>1</v>
      </c>
      <c r="BX1363">
        <v>0</v>
      </c>
      <c r="BY1363">
        <v>0</v>
      </c>
      <c r="BZ1363" s="17">
        <v>1</v>
      </c>
      <c r="CA1363">
        <v>0</v>
      </c>
      <c r="CB1363">
        <v>0</v>
      </c>
      <c r="CC1363">
        <v>0</v>
      </c>
      <c r="CD1363">
        <v>0</v>
      </c>
      <c r="CE1363">
        <v>0</v>
      </c>
      <c r="CF1363">
        <v>0</v>
      </c>
      <c r="CG1363">
        <v>0</v>
      </c>
      <c r="CH1363">
        <v>0</v>
      </c>
      <c r="CI1363">
        <v>0</v>
      </c>
      <c r="CJ1363">
        <v>0</v>
      </c>
      <c r="CK1363">
        <v>1</v>
      </c>
      <c r="CL1363" s="17">
        <v>0</v>
      </c>
      <c r="CM1363">
        <v>3.0070000000000001</v>
      </c>
      <c r="CN1363">
        <v>2852</v>
      </c>
      <c r="CO1363">
        <v>1</v>
      </c>
      <c r="CP1363">
        <v>0</v>
      </c>
      <c r="CQ1363">
        <v>22</v>
      </c>
      <c r="CR1363" s="33" t="s">
        <v>85</v>
      </c>
    </row>
    <row r="1364" spans="1:96" x14ac:dyDescent="0.25">
      <c r="A1364">
        <v>1363</v>
      </c>
      <c r="B1364">
        <v>87</v>
      </c>
      <c r="C1364" s="24" t="s">
        <v>4080</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1</v>
      </c>
      <c r="BQ1364">
        <v>0</v>
      </c>
      <c r="BR1364">
        <v>0</v>
      </c>
      <c r="BS1364" s="17">
        <v>0</v>
      </c>
      <c r="BT1364">
        <v>0</v>
      </c>
      <c r="BU1364">
        <v>0</v>
      </c>
      <c r="BV1364">
        <v>0</v>
      </c>
      <c r="BW1364" s="17">
        <v>1</v>
      </c>
      <c r="BX1364">
        <v>0</v>
      </c>
      <c r="BY1364">
        <v>0</v>
      </c>
      <c r="BZ1364" s="17">
        <v>1</v>
      </c>
      <c r="CA1364">
        <v>0</v>
      </c>
      <c r="CB1364">
        <v>0</v>
      </c>
      <c r="CC1364">
        <v>0</v>
      </c>
      <c r="CD1364">
        <v>0</v>
      </c>
      <c r="CE1364">
        <v>0</v>
      </c>
      <c r="CF1364">
        <v>0</v>
      </c>
      <c r="CG1364">
        <v>0</v>
      </c>
      <c r="CH1364">
        <v>0</v>
      </c>
      <c r="CI1364">
        <v>0</v>
      </c>
      <c r="CJ1364">
        <v>0</v>
      </c>
      <c r="CK1364">
        <v>1</v>
      </c>
      <c r="CL1364" s="17">
        <v>0</v>
      </c>
      <c r="CM1364">
        <v>3.0070000000000001</v>
      </c>
      <c r="CN1364">
        <v>2852</v>
      </c>
      <c r="CO1364">
        <v>1</v>
      </c>
      <c r="CP1364">
        <v>0</v>
      </c>
      <c r="CQ1364">
        <v>22</v>
      </c>
      <c r="CR1364" s="33" t="s">
        <v>85</v>
      </c>
    </row>
    <row r="1365" spans="1:96" x14ac:dyDescent="0.25">
      <c r="A1365">
        <v>1364</v>
      </c>
      <c r="B1365">
        <v>87</v>
      </c>
      <c r="C1365" s="24" t="s">
        <v>4080</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1</v>
      </c>
      <c r="BQ1365">
        <v>0</v>
      </c>
      <c r="BR1365">
        <v>0</v>
      </c>
      <c r="BS1365" s="17">
        <v>0</v>
      </c>
      <c r="BT1365">
        <v>0</v>
      </c>
      <c r="BU1365">
        <v>0</v>
      </c>
      <c r="BV1365">
        <v>0</v>
      </c>
      <c r="BW1365" s="17">
        <v>1</v>
      </c>
      <c r="BX1365">
        <v>0</v>
      </c>
      <c r="BY1365">
        <v>0</v>
      </c>
      <c r="BZ1365" s="17">
        <v>1</v>
      </c>
      <c r="CA1365">
        <v>0</v>
      </c>
      <c r="CB1365">
        <v>0</v>
      </c>
      <c r="CC1365">
        <v>0</v>
      </c>
      <c r="CD1365">
        <v>0</v>
      </c>
      <c r="CE1365">
        <v>0</v>
      </c>
      <c r="CF1365">
        <v>0</v>
      </c>
      <c r="CG1365">
        <v>0</v>
      </c>
      <c r="CH1365">
        <v>0</v>
      </c>
      <c r="CI1365">
        <v>0</v>
      </c>
      <c r="CJ1365">
        <v>0</v>
      </c>
      <c r="CK1365">
        <v>1</v>
      </c>
      <c r="CL1365" s="17">
        <v>1</v>
      </c>
      <c r="CM1365">
        <v>3.0070000000000001</v>
      </c>
      <c r="CN1365">
        <v>2852</v>
      </c>
      <c r="CO1365">
        <v>1</v>
      </c>
      <c r="CP1365">
        <v>0</v>
      </c>
      <c r="CQ1365">
        <v>22</v>
      </c>
      <c r="CR1365" s="33" t="s">
        <v>85</v>
      </c>
    </row>
    <row r="1366" spans="1:96" x14ac:dyDescent="0.25">
      <c r="A1366">
        <v>1365</v>
      </c>
      <c r="B1366">
        <v>87</v>
      </c>
      <c r="C1366" s="24" t="s">
        <v>4080</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1</v>
      </c>
      <c r="BQ1366">
        <v>0</v>
      </c>
      <c r="BR1366">
        <v>0</v>
      </c>
      <c r="BS1366" s="17">
        <v>0</v>
      </c>
      <c r="BT1366">
        <v>0</v>
      </c>
      <c r="BU1366">
        <v>0</v>
      </c>
      <c r="BV1366">
        <v>0</v>
      </c>
      <c r="BW1366" s="17">
        <v>1</v>
      </c>
      <c r="BX1366">
        <v>0</v>
      </c>
      <c r="BY1366">
        <v>0</v>
      </c>
      <c r="BZ1366" s="17">
        <v>1</v>
      </c>
      <c r="CA1366">
        <v>0</v>
      </c>
      <c r="CB1366">
        <v>0</v>
      </c>
      <c r="CC1366">
        <v>0</v>
      </c>
      <c r="CD1366">
        <v>0</v>
      </c>
      <c r="CE1366">
        <v>0</v>
      </c>
      <c r="CF1366">
        <v>0</v>
      </c>
      <c r="CG1366">
        <v>0</v>
      </c>
      <c r="CH1366">
        <v>0</v>
      </c>
      <c r="CI1366">
        <v>0</v>
      </c>
      <c r="CJ1366">
        <v>0</v>
      </c>
      <c r="CK1366">
        <v>1</v>
      </c>
      <c r="CL1366" s="17">
        <v>0</v>
      </c>
      <c r="CM1366">
        <v>3.0070000000000001</v>
      </c>
      <c r="CN1366">
        <v>2852</v>
      </c>
      <c r="CO1366">
        <v>1</v>
      </c>
      <c r="CP1366">
        <v>0</v>
      </c>
      <c r="CQ1366">
        <v>22</v>
      </c>
      <c r="CR1366" s="33" t="s">
        <v>85</v>
      </c>
    </row>
    <row r="1367" spans="1:96" x14ac:dyDescent="0.25">
      <c r="A1367">
        <v>1366</v>
      </c>
      <c r="B1367">
        <v>87</v>
      </c>
      <c r="C1367" s="24" t="s">
        <v>4080</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s="17">
        <v>0</v>
      </c>
      <c r="BT1367">
        <v>0</v>
      </c>
      <c r="BU1367">
        <v>0</v>
      </c>
      <c r="BV1367">
        <v>0</v>
      </c>
      <c r="BW1367" s="17">
        <v>1</v>
      </c>
      <c r="BX1367">
        <v>0</v>
      </c>
      <c r="BY1367">
        <v>0</v>
      </c>
      <c r="BZ1367" s="17">
        <v>0</v>
      </c>
      <c r="CA1367">
        <v>0</v>
      </c>
      <c r="CB1367">
        <v>0</v>
      </c>
      <c r="CC1367">
        <v>0</v>
      </c>
      <c r="CD1367">
        <v>0</v>
      </c>
      <c r="CE1367">
        <v>0</v>
      </c>
      <c r="CF1367">
        <v>0</v>
      </c>
      <c r="CG1367">
        <v>0</v>
      </c>
      <c r="CH1367">
        <v>0</v>
      </c>
      <c r="CI1367">
        <v>0</v>
      </c>
      <c r="CJ1367">
        <v>0</v>
      </c>
      <c r="CK1367">
        <v>1</v>
      </c>
      <c r="CL1367" s="17">
        <v>0</v>
      </c>
      <c r="CM1367">
        <v>3.0070000000000001</v>
      </c>
      <c r="CN1367">
        <v>2852</v>
      </c>
      <c r="CO1367">
        <v>1</v>
      </c>
      <c r="CP1367">
        <v>0</v>
      </c>
      <c r="CQ1367">
        <v>22</v>
      </c>
      <c r="CR1367" s="33" t="s">
        <v>85</v>
      </c>
    </row>
    <row r="1368" spans="1:96" x14ac:dyDescent="0.25">
      <c r="A1368">
        <v>1367</v>
      </c>
      <c r="B1368">
        <v>87</v>
      </c>
      <c r="C1368" s="24" t="s">
        <v>4080</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s="17">
        <v>0</v>
      </c>
      <c r="BT1368">
        <v>0</v>
      </c>
      <c r="BU1368">
        <v>0</v>
      </c>
      <c r="BV1368">
        <v>0</v>
      </c>
      <c r="BW1368" s="17">
        <v>1</v>
      </c>
      <c r="BX1368">
        <v>0</v>
      </c>
      <c r="BY1368">
        <v>0</v>
      </c>
      <c r="BZ1368" s="17">
        <v>0</v>
      </c>
      <c r="CA1368">
        <v>0</v>
      </c>
      <c r="CB1368">
        <v>0</v>
      </c>
      <c r="CC1368">
        <v>0</v>
      </c>
      <c r="CD1368">
        <v>0</v>
      </c>
      <c r="CE1368">
        <v>0</v>
      </c>
      <c r="CF1368">
        <v>0</v>
      </c>
      <c r="CG1368">
        <v>0</v>
      </c>
      <c r="CH1368">
        <v>0</v>
      </c>
      <c r="CI1368">
        <v>0</v>
      </c>
      <c r="CJ1368">
        <v>0</v>
      </c>
      <c r="CK1368">
        <v>1</v>
      </c>
      <c r="CL1368" s="17">
        <v>0</v>
      </c>
      <c r="CM1368">
        <v>3.0070000000000001</v>
      </c>
      <c r="CN1368">
        <v>2852</v>
      </c>
      <c r="CO1368">
        <v>1</v>
      </c>
      <c r="CP1368">
        <v>0</v>
      </c>
      <c r="CQ1368">
        <v>22</v>
      </c>
      <c r="CR1368" s="33" t="s">
        <v>85</v>
      </c>
    </row>
    <row r="1369" spans="1:96" x14ac:dyDescent="0.25">
      <c r="A1369">
        <v>1368</v>
      </c>
      <c r="B1369">
        <v>87</v>
      </c>
      <c r="C1369" s="24" t="s">
        <v>4080</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s="17">
        <v>0</v>
      </c>
      <c r="BT1369">
        <v>0</v>
      </c>
      <c r="BU1369">
        <v>0</v>
      </c>
      <c r="BV1369">
        <v>0</v>
      </c>
      <c r="BW1369" s="17">
        <v>1</v>
      </c>
      <c r="BX1369">
        <v>0</v>
      </c>
      <c r="BY1369">
        <v>0</v>
      </c>
      <c r="BZ1369" s="17">
        <v>0</v>
      </c>
      <c r="CA1369">
        <v>0</v>
      </c>
      <c r="CB1369">
        <v>0</v>
      </c>
      <c r="CC1369">
        <v>0</v>
      </c>
      <c r="CD1369">
        <v>0</v>
      </c>
      <c r="CE1369">
        <v>0</v>
      </c>
      <c r="CF1369">
        <v>0</v>
      </c>
      <c r="CG1369">
        <v>0</v>
      </c>
      <c r="CH1369">
        <v>0</v>
      </c>
      <c r="CI1369">
        <v>0</v>
      </c>
      <c r="CJ1369">
        <v>0</v>
      </c>
      <c r="CK1369">
        <v>1</v>
      </c>
      <c r="CL1369" s="17">
        <v>1</v>
      </c>
      <c r="CM1369">
        <v>3.0070000000000001</v>
      </c>
      <c r="CN1369">
        <v>2852</v>
      </c>
      <c r="CO1369">
        <v>1</v>
      </c>
      <c r="CP1369">
        <v>0</v>
      </c>
      <c r="CQ1369">
        <v>22</v>
      </c>
      <c r="CR1369" s="33" t="s">
        <v>85</v>
      </c>
    </row>
    <row r="1370" spans="1:96" x14ac:dyDescent="0.25">
      <c r="A1370">
        <v>1369</v>
      </c>
      <c r="B1370">
        <v>87</v>
      </c>
      <c r="C1370" s="24" t="s">
        <v>4080</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1</v>
      </c>
      <c r="BQ1370">
        <v>0</v>
      </c>
      <c r="BR1370">
        <v>0</v>
      </c>
      <c r="BS1370" s="17">
        <v>0</v>
      </c>
      <c r="BT1370">
        <v>0</v>
      </c>
      <c r="BU1370">
        <v>0</v>
      </c>
      <c r="BV1370">
        <v>0</v>
      </c>
      <c r="BW1370" s="17">
        <v>1</v>
      </c>
      <c r="BX1370">
        <v>0</v>
      </c>
      <c r="BY1370">
        <v>0</v>
      </c>
      <c r="BZ1370" s="17">
        <v>1</v>
      </c>
      <c r="CA1370">
        <v>0</v>
      </c>
      <c r="CB1370">
        <v>0</v>
      </c>
      <c r="CC1370">
        <v>0</v>
      </c>
      <c r="CD1370">
        <v>0</v>
      </c>
      <c r="CE1370">
        <v>0</v>
      </c>
      <c r="CF1370">
        <v>0</v>
      </c>
      <c r="CG1370">
        <v>0</v>
      </c>
      <c r="CH1370">
        <v>0</v>
      </c>
      <c r="CI1370">
        <v>0</v>
      </c>
      <c r="CJ1370">
        <v>0</v>
      </c>
      <c r="CK1370">
        <v>1</v>
      </c>
      <c r="CL1370" s="17">
        <v>0</v>
      </c>
      <c r="CM1370">
        <v>3.0070000000000001</v>
      </c>
      <c r="CN1370">
        <v>2852</v>
      </c>
      <c r="CO1370">
        <v>1</v>
      </c>
      <c r="CP1370">
        <v>0</v>
      </c>
      <c r="CQ1370">
        <v>22</v>
      </c>
      <c r="CR1370" s="33" t="s">
        <v>85</v>
      </c>
    </row>
    <row r="1371" spans="1:96" x14ac:dyDescent="0.25">
      <c r="A1371">
        <v>1370</v>
      </c>
      <c r="B1371">
        <v>87</v>
      </c>
      <c r="C1371" s="24" t="s">
        <v>4080</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1</v>
      </c>
      <c r="BQ1371">
        <v>0</v>
      </c>
      <c r="BR1371">
        <v>0</v>
      </c>
      <c r="BS1371" s="17">
        <v>0</v>
      </c>
      <c r="BT1371">
        <v>0</v>
      </c>
      <c r="BU1371">
        <v>0</v>
      </c>
      <c r="BV1371">
        <v>0</v>
      </c>
      <c r="BW1371" s="17">
        <v>1</v>
      </c>
      <c r="BX1371">
        <v>0</v>
      </c>
      <c r="BY1371">
        <v>0</v>
      </c>
      <c r="BZ1371" s="17">
        <v>1</v>
      </c>
      <c r="CA1371">
        <v>0</v>
      </c>
      <c r="CB1371">
        <v>0</v>
      </c>
      <c r="CC1371">
        <v>0</v>
      </c>
      <c r="CD1371">
        <v>0</v>
      </c>
      <c r="CE1371">
        <v>0</v>
      </c>
      <c r="CF1371">
        <v>0</v>
      </c>
      <c r="CG1371">
        <v>0</v>
      </c>
      <c r="CH1371">
        <v>0</v>
      </c>
      <c r="CI1371">
        <v>0</v>
      </c>
      <c r="CJ1371">
        <v>0</v>
      </c>
      <c r="CK1371">
        <v>1</v>
      </c>
      <c r="CL1371" s="17">
        <v>0</v>
      </c>
      <c r="CM1371">
        <v>3.0070000000000001</v>
      </c>
      <c r="CN1371">
        <v>2852</v>
      </c>
      <c r="CO1371">
        <v>1</v>
      </c>
      <c r="CP1371">
        <v>0</v>
      </c>
      <c r="CQ1371">
        <v>22</v>
      </c>
      <c r="CR1371" s="33" t="s">
        <v>85</v>
      </c>
    </row>
    <row r="1372" spans="1:96" x14ac:dyDescent="0.25">
      <c r="A1372">
        <v>1371</v>
      </c>
      <c r="B1372">
        <v>87</v>
      </c>
      <c r="C1372" s="24" t="s">
        <v>4080</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1</v>
      </c>
      <c r="BQ1372">
        <v>0</v>
      </c>
      <c r="BR1372">
        <v>0</v>
      </c>
      <c r="BS1372" s="17">
        <v>0</v>
      </c>
      <c r="BT1372">
        <v>0</v>
      </c>
      <c r="BU1372">
        <v>0</v>
      </c>
      <c r="BV1372">
        <v>0</v>
      </c>
      <c r="BW1372" s="17">
        <v>1</v>
      </c>
      <c r="BX1372">
        <v>0</v>
      </c>
      <c r="BY1372">
        <v>0</v>
      </c>
      <c r="BZ1372" s="17">
        <v>1</v>
      </c>
      <c r="CA1372">
        <v>0</v>
      </c>
      <c r="CB1372">
        <v>0</v>
      </c>
      <c r="CC1372">
        <v>0</v>
      </c>
      <c r="CD1372">
        <v>0</v>
      </c>
      <c r="CE1372">
        <v>0</v>
      </c>
      <c r="CF1372">
        <v>0</v>
      </c>
      <c r="CG1372">
        <v>0</v>
      </c>
      <c r="CH1372">
        <v>0</v>
      </c>
      <c r="CI1372">
        <v>0</v>
      </c>
      <c r="CJ1372">
        <v>0</v>
      </c>
      <c r="CK1372">
        <v>1</v>
      </c>
      <c r="CL1372" s="17">
        <v>1</v>
      </c>
      <c r="CM1372">
        <v>3.0070000000000001</v>
      </c>
      <c r="CN1372">
        <v>2852</v>
      </c>
      <c r="CO1372">
        <v>1</v>
      </c>
      <c r="CP1372">
        <v>0</v>
      </c>
      <c r="CQ1372">
        <v>22</v>
      </c>
      <c r="CR1372" s="33" t="s">
        <v>85</v>
      </c>
    </row>
    <row r="1373" spans="1:96" x14ac:dyDescent="0.25">
      <c r="A1373">
        <v>1372</v>
      </c>
      <c r="B1373">
        <v>88</v>
      </c>
      <c r="C1373" s="24" t="s">
        <v>4084</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s="17">
        <v>0</v>
      </c>
      <c r="BT1373">
        <v>0</v>
      </c>
      <c r="BU1373">
        <v>0</v>
      </c>
      <c r="BV1373">
        <v>1</v>
      </c>
      <c r="BW1373" s="17">
        <v>0</v>
      </c>
      <c r="BX1373">
        <v>0</v>
      </c>
      <c r="BY1373">
        <v>0</v>
      </c>
      <c r="BZ1373" s="17">
        <v>0</v>
      </c>
      <c r="CA1373">
        <v>0</v>
      </c>
      <c r="CB1373">
        <v>0</v>
      </c>
      <c r="CC1373">
        <v>1</v>
      </c>
      <c r="CD1373">
        <v>1</v>
      </c>
      <c r="CE1373">
        <v>0</v>
      </c>
      <c r="CF1373">
        <v>0</v>
      </c>
      <c r="CG1373">
        <v>0</v>
      </c>
      <c r="CH1373">
        <v>0</v>
      </c>
      <c r="CI1373">
        <v>0</v>
      </c>
      <c r="CJ1373">
        <v>0</v>
      </c>
      <c r="CK1373">
        <v>1</v>
      </c>
      <c r="CL1373" s="17">
        <v>0</v>
      </c>
      <c r="CM1373">
        <v>0.29799999999999999</v>
      </c>
      <c r="CN1373">
        <v>386</v>
      </c>
      <c r="CO1373">
        <v>1</v>
      </c>
      <c r="CP1373">
        <v>0</v>
      </c>
      <c r="CQ1373">
        <v>23</v>
      </c>
      <c r="CR1373" s="33" t="s">
        <v>85</v>
      </c>
    </row>
    <row r="1374" spans="1:96" x14ac:dyDescent="0.25">
      <c r="A1374">
        <v>1373</v>
      </c>
      <c r="B1374">
        <v>88</v>
      </c>
      <c r="C1374" s="24" t="s">
        <v>4084</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s="17">
        <v>0</v>
      </c>
      <c r="BT1374">
        <v>0</v>
      </c>
      <c r="BU1374">
        <v>0</v>
      </c>
      <c r="BV1374">
        <v>1</v>
      </c>
      <c r="BW1374" s="17">
        <v>0</v>
      </c>
      <c r="BX1374">
        <v>0</v>
      </c>
      <c r="BY1374">
        <v>0</v>
      </c>
      <c r="BZ1374" s="17">
        <v>0</v>
      </c>
      <c r="CA1374">
        <v>0</v>
      </c>
      <c r="CB1374">
        <v>0</v>
      </c>
      <c r="CC1374">
        <v>1</v>
      </c>
      <c r="CD1374">
        <v>1</v>
      </c>
      <c r="CE1374">
        <v>0</v>
      </c>
      <c r="CF1374">
        <v>0</v>
      </c>
      <c r="CG1374">
        <v>0</v>
      </c>
      <c r="CH1374">
        <v>0</v>
      </c>
      <c r="CI1374">
        <v>0</v>
      </c>
      <c r="CJ1374">
        <v>0</v>
      </c>
      <c r="CK1374">
        <v>1</v>
      </c>
      <c r="CL1374" s="17">
        <v>0</v>
      </c>
      <c r="CM1374">
        <v>0.29799999999999999</v>
      </c>
      <c r="CN1374">
        <v>386</v>
      </c>
      <c r="CO1374">
        <v>1</v>
      </c>
      <c r="CP1374">
        <v>0</v>
      </c>
      <c r="CQ1374">
        <v>23</v>
      </c>
      <c r="CR1374" s="33" t="s">
        <v>85</v>
      </c>
    </row>
    <row r="1375" spans="1:96" x14ac:dyDescent="0.25">
      <c r="A1375">
        <v>1374</v>
      </c>
      <c r="B1375">
        <v>88</v>
      </c>
      <c r="C1375" s="24" t="s">
        <v>4084</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s="17">
        <v>0</v>
      </c>
      <c r="BT1375">
        <v>0</v>
      </c>
      <c r="BU1375">
        <v>0</v>
      </c>
      <c r="BV1375">
        <v>1</v>
      </c>
      <c r="BW1375" s="17">
        <v>0</v>
      </c>
      <c r="BX1375">
        <v>0</v>
      </c>
      <c r="BY1375">
        <v>0</v>
      </c>
      <c r="BZ1375" s="17">
        <v>0</v>
      </c>
      <c r="CA1375">
        <v>0</v>
      </c>
      <c r="CB1375">
        <v>0</v>
      </c>
      <c r="CC1375">
        <v>1</v>
      </c>
      <c r="CD1375">
        <v>1</v>
      </c>
      <c r="CE1375">
        <v>0</v>
      </c>
      <c r="CF1375">
        <v>0</v>
      </c>
      <c r="CG1375">
        <v>0</v>
      </c>
      <c r="CH1375">
        <v>0</v>
      </c>
      <c r="CI1375">
        <v>0</v>
      </c>
      <c r="CJ1375">
        <v>0</v>
      </c>
      <c r="CK1375">
        <v>1</v>
      </c>
      <c r="CL1375" s="17">
        <v>0</v>
      </c>
      <c r="CM1375">
        <v>0.29799999999999999</v>
      </c>
      <c r="CN1375">
        <v>386</v>
      </c>
      <c r="CO1375">
        <v>1</v>
      </c>
      <c r="CP1375">
        <v>0</v>
      </c>
      <c r="CQ1375">
        <v>23</v>
      </c>
      <c r="CR1375" s="33" t="s">
        <v>85</v>
      </c>
    </row>
    <row r="1376" spans="1:96" x14ac:dyDescent="0.25">
      <c r="A1376">
        <v>1375</v>
      </c>
      <c r="B1376">
        <v>88</v>
      </c>
      <c r="C1376" s="24" t="s">
        <v>4084</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s="17">
        <v>0</v>
      </c>
      <c r="BT1376">
        <v>0</v>
      </c>
      <c r="BU1376">
        <v>0</v>
      </c>
      <c r="BV1376">
        <v>1</v>
      </c>
      <c r="BW1376" s="17">
        <v>0</v>
      </c>
      <c r="BX1376">
        <v>0</v>
      </c>
      <c r="BY1376">
        <v>0</v>
      </c>
      <c r="BZ1376" s="17">
        <v>0</v>
      </c>
      <c r="CA1376">
        <v>0</v>
      </c>
      <c r="CB1376">
        <v>0</v>
      </c>
      <c r="CC1376">
        <v>1</v>
      </c>
      <c r="CD1376">
        <v>1</v>
      </c>
      <c r="CE1376">
        <v>0</v>
      </c>
      <c r="CF1376">
        <v>0</v>
      </c>
      <c r="CG1376">
        <v>0</v>
      </c>
      <c r="CH1376">
        <v>0</v>
      </c>
      <c r="CI1376">
        <v>0</v>
      </c>
      <c r="CJ1376">
        <v>0</v>
      </c>
      <c r="CK1376">
        <v>1</v>
      </c>
      <c r="CL1376" s="17">
        <v>0</v>
      </c>
      <c r="CM1376">
        <v>0.29799999999999999</v>
      </c>
      <c r="CN1376">
        <v>386</v>
      </c>
      <c r="CO1376">
        <v>1</v>
      </c>
      <c r="CP1376">
        <v>0</v>
      </c>
      <c r="CQ1376">
        <v>23</v>
      </c>
      <c r="CR1376" s="33" t="s">
        <v>85</v>
      </c>
    </row>
    <row r="1377" spans="1:96" x14ac:dyDescent="0.25">
      <c r="A1377">
        <v>1376</v>
      </c>
      <c r="B1377">
        <v>88</v>
      </c>
      <c r="C1377" s="24" t="s">
        <v>4084</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s="17">
        <v>0</v>
      </c>
      <c r="BT1377">
        <v>0</v>
      </c>
      <c r="BU1377">
        <v>0</v>
      </c>
      <c r="BV1377">
        <v>1</v>
      </c>
      <c r="BW1377" s="17">
        <v>0</v>
      </c>
      <c r="BX1377">
        <v>0</v>
      </c>
      <c r="BY1377">
        <v>0</v>
      </c>
      <c r="BZ1377" s="17">
        <v>0</v>
      </c>
      <c r="CA1377">
        <v>0</v>
      </c>
      <c r="CB1377">
        <v>0</v>
      </c>
      <c r="CC1377">
        <v>1</v>
      </c>
      <c r="CD1377">
        <v>1</v>
      </c>
      <c r="CE1377">
        <v>0</v>
      </c>
      <c r="CF1377">
        <v>0</v>
      </c>
      <c r="CG1377">
        <v>0</v>
      </c>
      <c r="CH1377">
        <v>0</v>
      </c>
      <c r="CI1377">
        <v>0</v>
      </c>
      <c r="CJ1377">
        <v>0</v>
      </c>
      <c r="CK1377">
        <v>1</v>
      </c>
      <c r="CL1377" s="17">
        <v>0</v>
      </c>
      <c r="CM1377">
        <v>0.29799999999999999</v>
      </c>
      <c r="CN1377">
        <v>386</v>
      </c>
      <c r="CO1377">
        <v>1</v>
      </c>
      <c r="CP1377">
        <v>0</v>
      </c>
      <c r="CQ1377">
        <v>23</v>
      </c>
      <c r="CR1377" s="33" t="s">
        <v>85</v>
      </c>
    </row>
    <row r="1378" spans="1:96" x14ac:dyDescent="0.25">
      <c r="A1378">
        <v>1377</v>
      </c>
      <c r="B1378">
        <v>88</v>
      </c>
      <c r="C1378" s="24" t="s">
        <v>4084</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1</v>
      </c>
      <c r="BR1378">
        <v>0</v>
      </c>
      <c r="BS1378" s="17">
        <v>0</v>
      </c>
      <c r="BT1378">
        <v>0</v>
      </c>
      <c r="BU1378">
        <v>0</v>
      </c>
      <c r="BV1378">
        <v>1</v>
      </c>
      <c r="BW1378" s="17">
        <v>0</v>
      </c>
      <c r="BX1378">
        <v>0</v>
      </c>
      <c r="BY1378">
        <v>0</v>
      </c>
      <c r="BZ1378" s="17">
        <v>0</v>
      </c>
      <c r="CA1378">
        <v>0</v>
      </c>
      <c r="CB1378">
        <v>0</v>
      </c>
      <c r="CC1378">
        <v>1</v>
      </c>
      <c r="CD1378">
        <v>1</v>
      </c>
      <c r="CE1378">
        <v>0</v>
      </c>
      <c r="CF1378">
        <v>0</v>
      </c>
      <c r="CG1378">
        <v>0</v>
      </c>
      <c r="CH1378">
        <v>0</v>
      </c>
      <c r="CI1378">
        <v>0</v>
      </c>
      <c r="CJ1378">
        <v>0</v>
      </c>
      <c r="CK1378">
        <v>1</v>
      </c>
      <c r="CL1378" s="17">
        <v>0</v>
      </c>
      <c r="CM1378">
        <v>0.29799999999999999</v>
      </c>
      <c r="CN1378">
        <v>386</v>
      </c>
      <c r="CO1378">
        <v>1</v>
      </c>
      <c r="CP1378">
        <v>0</v>
      </c>
      <c r="CQ1378">
        <v>23</v>
      </c>
      <c r="CR1378" s="33" t="s">
        <v>85</v>
      </c>
    </row>
    <row r="1379" spans="1:96" x14ac:dyDescent="0.25">
      <c r="A1379">
        <v>1378</v>
      </c>
      <c r="B1379">
        <v>88</v>
      </c>
      <c r="C1379" s="24" t="s">
        <v>4084</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1</v>
      </c>
      <c r="BR1379">
        <v>0</v>
      </c>
      <c r="BS1379" s="17">
        <v>0</v>
      </c>
      <c r="BT1379">
        <v>0</v>
      </c>
      <c r="BU1379">
        <v>0</v>
      </c>
      <c r="BV1379">
        <v>1</v>
      </c>
      <c r="BW1379" s="17">
        <v>0</v>
      </c>
      <c r="BX1379">
        <v>0</v>
      </c>
      <c r="BY1379">
        <v>0</v>
      </c>
      <c r="BZ1379" s="17">
        <v>0</v>
      </c>
      <c r="CA1379">
        <v>0</v>
      </c>
      <c r="CB1379">
        <v>0</v>
      </c>
      <c r="CC1379">
        <v>1</v>
      </c>
      <c r="CD1379">
        <v>1</v>
      </c>
      <c r="CE1379">
        <v>0</v>
      </c>
      <c r="CF1379">
        <v>0</v>
      </c>
      <c r="CG1379">
        <v>0</v>
      </c>
      <c r="CH1379">
        <v>0</v>
      </c>
      <c r="CI1379">
        <v>0</v>
      </c>
      <c r="CJ1379">
        <v>0</v>
      </c>
      <c r="CK1379">
        <v>1</v>
      </c>
      <c r="CL1379" s="17">
        <v>0</v>
      </c>
      <c r="CM1379">
        <v>0.29799999999999999</v>
      </c>
      <c r="CN1379">
        <v>386</v>
      </c>
      <c r="CO1379">
        <v>1</v>
      </c>
      <c r="CP1379">
        <v>0</v>
      </c>
      <c r="CQ1379">
        <v>23</v>
      </c>
      <c r="CR1379" s="33" t="s">
        <v>85</v>
      </c>
    </row>
    <row r="1380" spans="1:96" x14ac:dyDescent="0.25">
      <c r="A1380">
        <v>1379</v>
      </c>
      <c r="B1380">
        <v>88</v>
      </c>
      <c r="C1380" s="24" t="s">
        <v>4084</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1</v>
      </c>
      <c r="BR1380">
        <v>0</v>
      </c>
      <c r="BS1380" s="17">
        <v>0</v>
      </c>
      <c r="BT1380">
        <v>0</v>
      </c>
      <c r="BU1380">
        <v>0</v>
      </c>
      <c r="BV1380">
        <v>1</v>
      </c>
      <c r="BW1380" s="17">
        <v>0</v>
      </c>
      <c r="BX1380">
        <v>0</v>
      </c>
      <c r="BY1380">
        <v>0</v>
      </c>
      <c r="BZ1380" s="17">
        <v>0</v>
      </c>
      <c r="CA1380">
        <v>0</v>
      </c>
      <c r="CB1380">
        <v>0</v>
      </c>
      <c r="CC1380">
        <v>1</v>
      </c>
      <c r="CD1380">
        <v>1</v>
      </c>
      <c r="CE1380">
        <v>0</v>
      </c>
      <c r="CF1380">
        <v>0</v>
      </c>
      <c r="CG1380">
        <v>0</v>
      </c>
      <c r="CH1380">
        <v>0</v>
      </c>
      <c r="CI1380">
        <v>0</v>
      </c>
      <c r="CJ1380">
        <v>0</v>
      </c>
      <c r="CK1380">
        <v>1</v>
      </c>
      <c r="CL1380" s="17">
        <v>0</v>
      </c>
      <c r="CM1380">
        <v>0.29799999999999999</v>
      </c>
      <c r="CN1380">
        <v>386</v>
      </c>
      <c r="CO1380">
        <v>1</v>
      </c>
      <c r="CP1380">
        <v>0</v>
      </c>
      <c r="CQ1380">
        <v>23</v>
      </c>
      <c r="CR1380" s="33" t="s">
        <v>85</v>
      </c>
    </row>
    <row r="1381" spans="1:96" x14ac:dyDescent="0.25">
      <c r="A1381">
        <v>1380</v>
      </c>
      <c r="B1381">
        <v>88</v>
      </c>
      <c r="C1381" s="24" t="s">
        <v>4084</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1</v>
      </c>
      <c r="BR1381">
        <v>0</v>
      </c>
      <c r="BS1381" s="17">
        <v>0</v>
      </c>
      <c r="BT1381">
        <v>0</v>
      </c>
      <c r="BU1381">
        <v>0</v>
      </c>
      <c r="BV1381">
        <v>1</v>
      </c>
      <c r="BW1381" s="17">
        <v>0</v>
      </c>
      <c r="BX1381">
        <v>0</v>
      </c>
      <c r="BY1381">
        <v>0</v>
      </c>
      <c r="BZ1381" s="17">
        <v>0</v>
      </c>
      <c r="CA1381">
        <v>0</v>
      </c>
      <c r="CB1381">
        <v>0</v>
      </c>
      <c r="CC1381">
        <v>1</v>
      </c>
      <c r="CD1381">
        <v>1</v>
      </c>
      <c r="CE1381">
        <v>0</v>
      </c>
      <c r="CF1381">
        <v>0</v>
      </c>
      <c r="CG1381">
        <v>0</v>
      </c>
      <c r="CH1381">
        <v>0</v>
      </c>
      <c r="CI1381">
        <v>0</v>
      </c>
      <c r="CJ1381">
        <v>0</v>
      </c>
      <c r="CK1381">
        <v>1</v>
      </c>
      <c r="CL1381" s="17">
        <v>0</v>
      </c>
      <c r="CM1381">
        <v>0.29799999999999999</v>
      </c>
      <c r="CN1381">
        <v>386</v>
      </c>
      <c r="CO1381">
        <v>1</v>
      </c>
      <c r="CP1381">
        <v>0</v>
      </c>
      <c r="CQ1381">
        <v>23</v>
      </c>
      <c r="CR1381" s="33" t="s">
        <v>85</v>
      </c>
    </row>
    <row r="1382" spans="1:96" x14ac:dyDescent="0.25">
      <c r="A1382">
        <v>1381</v>
      </c>
      <c r="B1382">
        <v>88</v>
      </c>
      <c r="C1382" s="24" t="s">
        <v>4084</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1</v>
      </c>
      <c r="BR1382">
        <v>0</v>
      </c>
      <c r="BS1382" s="17">
        <v>0</v>
      </c>
      <c r="BT1382">
        <v>0</v>
      </c>
      <c r="BU1382">
        <v>0</v>
      </c>
      <c r="BV1382">
        <v>1</v>
      </c>
      <c r="BW1382" s="17">
        <v>0</v>
      </c>
      <c r="BX1382">
        <v>0</v>
      </c>
      <c r="BY1382">
        <v>0</v>
      </c>
      <c r="BZ1382" s="17">
        <v>0</v>
      </c>
      <c r="CA1382">
        <v>0</v>
      </c>
      <c r="CB1382">
        <v>0</v>
      </c>
      <c r="CC1382">
        <v>1</v>
      </c>
      <c r="CD1382">
        <v>1</v>
      </c>
      <c r="CE1382">
        <v>0</v>
      </c>
      <c r="CF1382">
        <v>0</v>
      </c>
      <c r="CG1382">
        <v>0</v>
      </c>
      <c r="CH1382">
        <v>0</v>
      </c>
      <c r="CI1382">
        <v>0</v>
      </c>
      <c r="CJ1382">
        <v>0</v>
      </c>
      <c r="CK1382">
        <v>1</v>
      </c>
      <c r="CL1382" s="17">
        <v>0</v>
      </c>
      <c r="CM1382">
        <v>0.29799999999999999</v>
      </c>
      <c r="CN1382">
        <v>386</v>
      </c>
      <c r="CO1382">
        <v>1</v>
      </c>
      <c r="CP1382">
        <v>0</v>
      </c>
      <c r="CQ1382">
        <v>23</v>
      </c>
      <c r="CR1382" s="33" t="s">
        <v>85</v>
      </c>
    </row>
    <row r="1383" spans="1:96" x14ac:dyDescent="0.25">
      <c r="A1383">
        <v>1382</v>
      </c>
      <c r="B1383">
        <v>88</v>
      </c>
      <c r="C1383" s="24" t="s">
        <v>4084</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s="17">
        <v>0</v>
      </c>
      <c r="BT1383">
        <v>0</v>
      </c>
      <c r="BU1383">
        <v>0</v>
      </c>
      <c r="BV1383">
        <v>1</v>
      </c>
      <c r="BW1383" s="17">
        <v>0</v>
      </c>
      <c r="BX1383">
        <v>0</v>
      </c>
      <c r="BY1383">
        <v>0</v>
      </c>
      <c r="BZ1383" s="17">
        <v>0</v>
      </c>
      <c r="CA1383">
        <v>0</v>
      </c>
      <c r="CB1383">
        <v>0</v>
      </c>
      <c r="CC1383">
        <v>1</v>
      </c>
      <c r="CD1383">
        <v>1</v>
      </c>
      <c r="CE1383">
        <v>0</v>
      </c>
      <c r="CF1383">
        <v>0</v>
      </c>
      <c r="CG1383">
        <v>0</v>
      </c>
      <c r="CH1383">
        <v>0</v>
      </c>
      <c r="CI1383">
        <v>0</v>
      </c>
      <c r="CJ1383">
        <v>0</v>
      </c>
      <c r="CK1383">
        <v>1</v>
      </c>
      <c r="CL1383" s="17">
        <v>0</v>
      </c>
      <c r="CM1383">
        <v>0.29799999999999999</v>
      </c>
      <c r="CN1383">
        <v>386</v>
      </c>
      <c r="CO1383">
        <v>1</v>
      </c>
      <c r="CP1383">
        <v>0</v>
      </c>
      <c r="CQ1383">
        <v>23</v>
      </c>
      <c r="CR1383" s="33" t="s">
        <v>85</v>
      </c>
    </row>
    <row r="1384" spans="1:96" x14ac:dyDescent="0.25">
      <c r="A1384">
        <v>1383</v>
      </c>
      <c r="B1384">
        <v>88</v>
      </c>
      <c r="C1384" s="24" t="s">
        <v>4084</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s="17">
        <v>0</v>
      </c>
      <c r="BT1384">
        <v>0</v>
      </c>
      <c r="BU1384">
        <v>0</v>
      </c>
      <c r="BV1384">
        <v>1</v>
      </c>
      <c r="BW1384" s="17">
        <v>0</v>
      </c>
      <c r="BX1384">
        <v>0</v>
      </c>
      <c r="BY1384">
        <v>0</v>
      </c>
      <c r="BZ1384" s="17">
        <v>0</v>
      </c>
      <c r="CA1384">
        <v>0</v>
      </c>
      <c r="CB1384">
        <v>0</v>
      </c>
      <c r="CC1384">
        <v>1</v>
      </c>
      <c r="CD1384">
        <v>1</v>
      </c>
      <c r="CE1384">
        <v>0</v>
      </c>
      <c r="CF1384">
        <v>0</v>
      </c>
      <c r="CG1384">
        <v>0</v>
      </c>
      <c r="CH1384">
        <v>0</v>
      </c>
      <c r="CI1384">
        <v>0</v>
      </c>
      <c r="CJ1384">
        <v>0</v>
      </c>
      <c r="CK1384">
        <v>1</v>
      </c>
      <c r="CL1384" s="17">
        <v>0</v>
      </c>
      <c r="CM1384">
        <v>0.29799999999999999</v>
      </c>
      <c r="CN1384">
        <v>386</v>
      </c>
      <c r="CO1384">
        <v>1</v>
      </c>
      <c r="CP1384">
        <v>0</v>
      </c>
      <c r="CQ1384">
        <v>23</v>
      </c>
      <c r="CR1384" s="33" t="s">
        <v>85</v>
      </c>
    </row>
    <row r="1385" spans="1:96" x14ac:dyDescent="0.25">
      <c r="A1385">
        <v>1384</v>
      </c>
      <c r="B1385">
        <v>88</v>
      </c>
      <c r="C1385" s="24" t="s">
        <v>4084</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s="17">
        <v>0</v>
      </c>
      <c r="BT1385">
        <v>0</v>
      </c>
      <c r="BU1385">
        <v>0</v>
      </c>
      <c r="BV1385">
        <v>1</v>
      </c>
      <c r="BW1385" s="17">
        <v>0</v>
      </c>
      <c r="BX1385">
        <v>0</v>
      </c>
      <c r="BY1385">
        <v>0</v>
      </c>
      <c r="BZ1385" s="17">
        <v>0</v>
      </c>
      <c r="CA1385">
        <v>0</v>
      </c>
      <c r="CB1385">
        <v>0</v>
      </c>
      <c r="CC1385">
        <v>1</v>
      </c>
      <c r="CD1385">
        <v>1</v>
      </c>
      <c r="CE1385">
        <v>0</v>
      </c>
      <c r="CF1385">
        <v>0</v>
      </c>
      <c r="CG1385">
        <v>0</v>
      </c>
      <c r="CH1385">
        <v>0</v>
      </c>
      <c r="CI1385">
        <v>0</v>
      </c>
      <c r="CJ1385">
        <v>0</v>
      </c>
      <c r="CK1385">
        <v>1</v>
      </c>
      <c r="CL1385" s="17">
        <v>0</v>
      </c>
      <c r="CM1385">
        <v>0.29799999999999999</v>
      </c>
      <c r="CN1385">
        <v>386</v>
      </c>
      <c r="CO1385">
        <v>1</v>
      </c>
      <c r="CP1385">
        <v>0</v>
      </c>
      <c r="CQ1385">
        <v>23</v>
      </c>
      <c r="CR1385" s="33" t="s">
        <v>85</v>
      </c>
    </row>
    <row r="1386" spans="1:96" x14ac:dyDescent="0.25">
      <c r="A1386">
        <v>1385</v>
      </c>
      <c r="B1386">
        <v>88</v>
      </c>
      <c r="C1386" s="24" t="s">
        <v>4084</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s="17">
        <v>0</v>
      </c>
      <c r="BT1386">
        <v>0</v>
      </c>
      <c r="BU1386">
        <v>0</v>
      </c>
      <c r="BV1386">
        <v>1</v>
      </c>
      <c r="BW1386" s="17">
        <v>0</v>
      </c>
      <c r="BX1386">
        <v>0</v>
      </c>
      <c r="BY1386">
        <v>0</v>
      </c>
      <c r="BZ1386" s="17">
        <v>0</v>
      </c>
      <c r="CA1386">
        <v>0</v>
      </c>
      <c r="CB1386">
        <v>0</v>
      </c>
      <c r="CC1386">
        <v>1</v>
      </c>
      <c r="CD1386">
        <v>1</v>
      </c>
      <c r="CE1386">
        <v>0</v>
      </c>
      <c r="CF1386">
        <v>0</v>
      </c>
      <c r="CG1386">
        <v>0</v>
      </c>
      <c r="CH1386">
        <v>0</v>
      </c>
      <c r="CI1386">
        <v>0</v>
      </c>
      <c r="CJ1386">
        <v>0</v>
      </c>
      <c r="CK1386">
        <v>1</v>
      </c>
      <c r="CL1386" s="17">
        <v>0</v>
      </c>
      <c r="CM1386">
        <v>0.29799999999999999</v>
      </c>
      <c r="CN1386">
        <v>386</v>
      </c>
      <c r="CO1386">
        <v>1</v>
      </c>
      <c r="CP1386">
        <v>0</v>
      </c>
      <c r="CQ1386">
        <v>23</v>
      </c>
      <c r="CR1386" s="33" t="s">
        <v>85</v>
      </c>
    </row>
    <row r="1387" spans="1:96" x14ac:dyDescent="0.25">
      <c r="A1387">
        <v>1386</v>
      </c>
      <c r="B1387">
        <v>88</v>
      </c>
      <c r="C1387" s="24" t="s">
        <v>4084</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s="17">
        <v>0</v>
      </c>
      <c r="BT1387">
        <v>0</v>
      </c>
      <c r="BU1387">
        <v>0</v>
      </c>
      <c r="BV1387">
        <v>1</v>
      </c>
      <c r="BW1387" s="17">
        <v>0</v>
      </c>
      <c r="BX1387">
        <v>0</v>
      </c>
      <c r="BY1387">
        <v>0</v>
      </c>
      <c r="BZ1387" s="17">
        <v>0</v>
      </c>
      <c r="CA1387">
        <v>0</v>
      </c>
      <c r="CB1387">
        <v>0</v>
      </c>
      <c r="CC1387">
        <v>1</v>
      </c>
      <c r="CD1387">
        <v>1</v>
      </c>
      <c r="CE1387">
        <v>0</v>
      </c>
      <c r="CF1387">
        <v>0</v>
      </c>
      <c r="CG1387">
        <v>0</v>
      </c>
      <c r="CH1387">
        <v>0</v>
      </c>
      <c r="CI1387">
        <v>0</v>
      </c>
      <c r="CJ1387">
        <v>0</v>
      </c>
      <c r="CK1387">
        <v>1</v>
      </c>
      <c r="CL1387" s="17">
        <v>0</v>
      </c>
      <c r="CM1387">
        <v>0.29799999999999999</v>
      </c>
      <c r="CN1387">
        <v>386</v>
      </c>
      <c r="CO1387">
        <v>1</v>
      </c>
      <c r="CP1387">
        <v>0</v>
      </c>
      <c r="CQ1387">
        <v>23</v>
      </c>
      <c r="CR1387" s="33" t="s">
        <v>85</v>
      </c>
    </row>
    <row r="1388" spans="1:96" x14ac:dyDescent="0.25">
      <c r="A1388">
        <v>1387</v>
      </c>
      <c r="B1388">
        <v>88</v>
      </c>
      <c r="C1388" s="24" t="s">
        <v>4084</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1</v>
      </c>
      <c r="BR1388">
        <v>0</v>
      </c>
      <c r="BS1388" s="17">
        <v>0</v>
      </c>
      <c r="BT1388">
        <v>0</v>
      </c>
      <c r="BU1388">
        <v>0</v>
      </c>
      <c r="BV1388">
        <v>1</v>
      </c>
      <c r="BW1388" s="17">
        <v>0</v>
      </c>
      <c r="BX1388">
        <v>0</v>
      </c>
      <c r="BY1388">
        <v>0</v>
      </c>
      <c r="BZ1388" s="17">
        <v>0</v>
      </c>
      <c r="CA1388">
        <v>0</v>
      </c>
      <c r="CB1388">
        <v>0</v>
      </c>
      <c r="CC1388">
        <v>1</v>
      </c>
      <c r="CD1388">
        <v>1</v>
      </c>
      <c r="CE1388">
        <v>0</v>
      </c>
      <c r="CF1388">
        <v>0</v>
      </c>
      <c r="CG1388">
        <v>0</v>
      </c>
      <c r="CH1388">
        <v>0</v>
      </c>
      <c r="CI1388">
        <v>0</v>
      </c>
      <c r="CJ1388">
        <v>0</v>
      </c>
      <c r="CK1388">
        <v>1</v>
      </c>
      <c r="CL1388" s="17">
        <v>0</v>
      </c>
      <c r="CM1388">
        <v>0.29799999999999999</v>
      </c>
      <c r="CN1388">
        <v>386</v>
      </c>
      <c r="CO1388">
        <v>1</v>
      </c>
      <c r="CP1388">
        <v>0</v>
      </c>
      <c r="CQ1388">
        <v>23</v>
      </c>
      <c r="CR1388" s="33" t="s">
        <v>85</v>
      </c>
    </row>
    <row r="1389" spans="1:96" x14ac:dyDescent="0.25">
      <c r="A1389">
        <v>1388</v>
      </c>
      <c r="B1389">
        <v>88</v>
      </c>
      <c r="C1389" s="24" t="s">
        <v>4084</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1</v>
      </c>
      <c r="BR1389">
        <v>0</v>
      </c>
      <c r="BS1389" s="17">
        <v>0</v>
      </c>
      <c r="BT1389">
        <v>0</v>
      </c>
      <c r="BU1389">
        <v>0</v>
      </c>
      <c r="BV1389">
        <v>1</v>
      </c>
      <c r="BW1389" s="17">
        <v>0</v>
      </c>
      <c r="BX1389">
        <v>0</v>
      </c>
      <c r="BY1389">
        <v>0</v>
      </c>
      <c r="BZ1389" s="17">
        <v>0</v>
      </c>
      <c r="CA1389">
        <v>0</v>
      </c>
      <c r="CB1389">
        <v>0</v>
      </c>
      <c r="CC1389">
        <v>1</v>
      </c>
      <c r="CD1389">
        <v>1</v>
      </c>
      <c r="CE1389">
        <v>0</v>
      </c>
      <c r="CF1389">
        <v>0</v>
      </c>
      <c r="CG1389">
        <v>0</v>
      </c>
      <c r="CH1389">
        <v>0</v>
      </c>
      <c r="CI1389">
        <v>0</v>
      </c>
      <c r="CJ1389">
        <v>0</v>
      </c>
      <c r="CK1389">
        <v>1</v>
      </c>
      <c r="CL1389" s="17">
        <v>0</v>
      </c>
      <c r="CM1389">
        <v>0.29799999999999999</v>
      </c>
      <c r="CN1389">
        <v>386</v>
      </c>
      <c r="CO1389">
        <v>1</v>
      </c>
      <c r="CP1389">
        <v>0</v>
      </c>
      <c r="CQ1389">
        <v>23</v>
      </c>
      <c r="CR1389" s="33" t="s">
        <v>85</v>
      </c>
    </row>
    <row r="1390" spans="1:96" x14ac:dyDescent="0.25">
      <c r="A1390">
        <v>1389</v>
      </c>
      <c r="B1390">
        <v>88</v>
      </c>
      <c r="C1390" s="24" t="s">
        <v>4084</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1</v>
      </c>
      <c r="BR1390">
        <v>0</v>
      </c>
      <c r="BS1390" s="17">
        <v>0</v>
      </c>
      <c r="BT1390">
        <v>0</v>
      </c>
      <c r="BU1390">
        <v>0</v>
      </c>
      <c r="BV1390">
        <v>1</v>
      </c>
      <c r="BW1390" s="17">
        <v>0</v>
      </c>
      <c r="BX1390">
        <v>0</v>
      </c>
      <c r="BY1390">
        <v>0</v>
      </c>
      <c r="BZ1390" s="17">
        <v>0</v>
      </c>
      <c r="CA1390">
        <v>0</v>
      </c>
      <c r="CB1390">
        <v>0</v>
      </c>
      <c r="CC1390">
        <v>1</v>
      </c>
      <c r="CD1390">
        <v>1</v>
      </c>
      <c r="CE1390">
        <v>0</v>
      </c>
      <c r="CF1390">
        <v>0</v>
      </c>
      <c r="CG1390">
        <v>0</v>
      </c>
      <c r="CH1390">
        <v>0</v>
      </c>
      <c r="CI1390">
        <v>0</v>
      </c>
      <c r="CJ1390">
        <v>0</v>
      </c>
      <c r="CK1390">
        <v>1</v>
      </c>
      <c r="CL1390" s="17">
        <v>0</v>
      </c>
      <c r="CM1390">
        <v>0.29799999999999999</v>
      </c>
      <c r="CN1390">
        <v>386</v>
      </c>
      <c r="CO1390">
        <v>1</v>
      </c>
      <c r="CP1390">
        <v>0</v>
      </c>
      <c r="CQ1390">
        <v>23</v>
      </c>
      <c r="CR1390" s="33" t="s">
        <v>85</v>
      </c>
    </row>
    <row r="1391" spans="1:96" x14ac:dyDescent="0.25">
      <c r="A1391">
        <v>1390</v>
      </c>
      <c r="B1391">
        <v>88</v>
      </c>
      <c r="C1391" s="24" t="s">
        <v>4084</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1</v>
      </c>
      <c r="BR1391">
        <v>0</v>
      </c>
      <c r="BS1391" s="17">
        <v>0</v>
      </c>
      <c r="BT1391">
        <v>0</v>
      </c>
      <c r="BU1391">
        <v>0</v>
      </c>
      <c r="BV1391">
        <v>1</v>
      </c>
      <c r="BW1391" s="17">
        <v>0</v>
      </c>
      <c r="BX1391">
        <v>0</v>
      </c>
      <c r="BY1391">
        <v>0</v>
      </c>
      <c r="BZ1391" s="17">
        <v>0</v>
      </c>
      <c r="CA1391">
        <v>0</v>
      </c>
      <c r="CB1391">
        <v>0</v>
      </c>
      <c r="CC1391">
        <v>1</v>
      </c>
      <c r="CD1391">
        <v>1</v>
      </c>
      <c r="CE1391">
        <v>0</v>
      </c>
      <c r="CF1391">
        <v>0</v>
      </c>
      <c r="CG1391">
        <v>0</v>
      </c>
      <c r="CH1391">
        <v>0</v>
      </c>
      <c r="CI1391">
        <v>0</v>
      </c>
      <c r="CJ1391">
        <v>0</v>
      </c>
      <c r="CK1391">
        <v>1</v>
      </c>
      <c r="CL1391" s="17">
        <v>0</v>
      </c>
      <c r="CM1391">
        <v>0.29799999999999999</v>
      </c>
      <c r="CN1391">
        <v>386</v>
      </c>
      <c r="CO1391">
        <v>1</v>
      </c>
      <c r="CP1391">
        <v>0</v>
      </c>
      <c r="CQ1391">
        <v>23</v>
      </c>
      <c r="CR1391" s="33" t="s">
        <v>85</v>
      </c>
    </row>
    <row r="1392" spans="1:96" x14ac:dyDescent="0.25">
      <c r="A1392">
        <v>1391</v>
      </c>
      <c r="B1392">
        <v>88</v>
      </c>
      <c r="C1392" s="24" t="s">
        <v>4084</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1</v>
      </c>
      <c r="BR1392">
        <v>0</v>
      </c>
      <c r="BS1392" s="17">
        <v>0</v>
      </c>
      <c r="BT1392">
        <v>0</v>
      </c>
      <c r="BU1392">
        <v>0</v>
      </c>
      <c r="BV1392">
        <v>1</v>
      </c>
      <c r="BW1392" s="17">
        <v>0</v>
      </c>
      <c r="BX1392">
        <v>0</v>
      </c>
      <c r="BY1392">
        <v>0</v>
      </c>
      <c r="BZ1392" s="17">
        <v>0</v>
      </c>
      <c r="CA1392">
        <v>0</v>
      </c>
      <c r="CB1392">
        <v>0</v>
      </c>
      <c r="CC1392">
        <v>1</v>
      </c>
      <c r="CD1392">
        <v>1</v>
      </c>
      <c r="CE1392">
        <v>0</v>
      </c>
      <c r="CF1392">
        <v>0</v>
      </c>
      <c r="CG1392">
        <v>0</v>
      </c>
      <c r="CH1392">
        <v>0</v>
      </c>
      <c r="CI1392">
        <v>0</v>
      </c>
      <c r="CJ1392">
        <v>0</v>
      </c>
      <c r="CK1392">
        <v>1</v>
      </c>
      <c r="CL1392" s="17">
        <v>0</v>
      </c>
      <c r="CM1392">
        <v>0.29799999999999999</v>
      </c>
      <c r="CN1392">
        <v>386</v>
      </c>
      <c r="CO1392">
        <v>1</v>
      </c>
      <c r="CP1392">
        <v>0</v>
      </c>
      <c r="CQ1392">
        <v>23</v>
      </c>
      <c r="CR1392" s="33" t="s">
        <v>85</v>
      </c>
    </row>
    <row r="1393" spans="1:96" x14ac:dyDescent="0.25">
      <c r="A1393">
        <v>1392</v>
      </c>
      <c r="B1393">
        <v>88</v>
      </c>
      <c r="C1393" s="24" t="s">
        <v>4084</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s="17">
        <v>0</v>
      </c>
      <c r="BT1393">
        <v>0</v>
      </c>
      <c r="BU1393">
        <v>0</v>
      </c>
      <c r="BV1393">
        <v>1</v>
      </c>
      <c r="BW1393" s="17">
        <v>0</v>
      </c>
      <c r="BX1393">
        <v>0</v>
      </c>
      <c r="BY1393">
        <v>0</v>
      </c>
      <c r="BZ1393" s="17">
        <v>0</v>
      </c>
      <c r="CA1393">
        <v>0</v>
      </c>
      <c r="CB1393">
        <v>0</v>
      </c>
      <c r="CC1393">
        <v>1</v>
      </c>
      <c r="CD1393">
        <v>1</v>
      </c>
      <c r="CE1393">
        <v>0</v>
      </c>
      <c r="CF1393">
        <v>0</v>
      </c>
      <c r="CG1393">
        <v>0</v>
      </c>
      <c r="CH1393">
        <v>0</v>
      </c>
      <c r="CI1393">
        <v>0</v>
      </c>
      <c r="CJ1393">
        <v>0</v>
      </c>
      <c r="CK1393">
        <v>1</v>
      </c>
      <c r="CL1393" s="17">
        <v>0</v>
      </c>
      <c r="CM1393">
        <v>0.29799999999999999</v>
      </c>
      <c r="CN1393">
        <v>386</v>
      </c>
      <c r="CO1393">
        <v>1</v>
      </c>
      <c r="CP1393">
        <v>0</v>
      </c>
      <c r="CQ1393">
        <v>23</v>
      </c>
      <c r="CR1393" s="33" t="s">
        <v>85</v>
      </c>
    </row>
    <row r="1394" spans="1:96" x14ac:dyDescent="0.25">
      <c r="A1394">
        <v>1393</v>
      </c>
      <c r="B1394">
        <v>88</v>
      </c>
      <c r="C1394" s="24" t="s">
        <v>4084</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s="17">
        <v>0</v>
      </c>
      <c r="BT1394">
        <v>0</v>
      </c>
      <c r="BU1394">
        <v>0</v>
      </c>
      <c r="BV1394">
        <v>1</v>
      </c>
      <c r="BW1394" s="17">
        <v>0</v>
      </c>
      <c r="BX1394">
        <v>0</v>
      </c>
      <c r="BY1394">
        <v>0</v>
      </c>
      <c r="BZ1394" s="17">
        <v>0</v>
      </c>
      <c r="CA1394">
        <v>0</v>
      </c>
      <c r="CB1394">
        <v>0</v>
      </c>
      <c r="CC1394">
        <v>1</v>
      </c>
      <c r="CD1394">
        <v>1</v>
      </c>
      <c r="CE1394">
        <v>0</v>
      </c>
      <c r="CF1394">
        <v>0</v>
      </c>
      <c r="CG1394">
        <v>0</v>
      </c>
      <c r="CH1394">
        <v>0</v>
      </c>
      <c r="CI1394">
        <v>0</v>
      </c>
      <c r="CJ1394">
        <v>0</v>
      </c>
      <c r="CK1394">
        <v>1</v>
      </c>
      <c r="CL1394" s="17">
        <v>0</v>
      </c>
      <c r="CM1394">
        <v>0.29799999999999999</v>
      </c>
      <c r="CN1394">
        <v>386</v>
      </c>
      <c r="CO1394">
        <v>1</v>
      </c>
      <c r="CP1394">
        <v>0</v>
      </c>
      <c r="CQ1394">
        <v>23</v>
      </c>
      <c r="CR1394" s="33" t="s">
        <v>85</v>
      </c>
    </row>
    <row r="1395" spans="1:96" x14ac:dyDescent="0.25">
      <c r="A1395">
        <v>1394</v>
      </c>
      <c r="B1395">
        <v>88</v>
      </c>
      <c r="C1395" s="24" t="s">
        <v>4084</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s="17">
        <v>0</v>
      </c>
      <c r="BT1395">
        <v>0</v>
      </c>
      <c r="BU1395">
        <v>0</v>
      </c>
      <c r="BV1395">
        <v>1</v>
      </c>
      <c r="BW1395" s="17">
        <v>0</v>
      </c>
      <c r="BX1395">
        <v>0</v>
      </c>
      <c r="BY1395">
        <v>0</v>
      </c>
      <c r="BZ1395" s="17">
        <v>0</v>
      </c>
      <c r="CA1395">
        <v>0</v>
      </c>
      <c r="CB1395">
        <v>0</v>
      </c>
      <c r="CC1395">
        <v>1</v>
      </c>
      <c r="CD1395">
        <v>1</v>
      </c>
      <c r="CE1395">
        <v>0</v>
      </c>
      <c r="CF1395">
        <v>0</v>
      </c>
      <c r="CG1395">
        <v>0</v>
      </c>
      <c r="CH1395">
        <v>0</v>
      </c>
      <c r="CI1395">
        <v>0</v>
      </c>
      <c r="CJ1395">
        <v>0</v>
      </c>
      <c r="CK1395">
        <v>1</v>
      </c>
      <c r="CL1395" s="17">
        <v>0</v>
      </c>
      <c r="CM1395">
        <v>0.29799999999999999</v>
      </c>
      <c r="CN1395">
        <v>386</v>
      </c>
      <c r="CO1395">
        <v>1</v>
      </c>
      <c r="CP1395">
        <v>0</v>
      </c>
      <c r="CQ1395">
        <v>23</v>
      </c>
      <c r="CR1395" s="33" t="s">
        <v>85</v>
      </c>
    </row>
    <row r="1396" spans="1:96" x14ac:dyDescent="0.25">
      <c r="A1396">
        <v>1395</v>
      </c>
      <c r="B1396">
        <v>88</v>
      </c>
      <c r="C1396" s="24" t="s">
        <v>4084</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s="17">
        <v>0</v>
      </c>
      <c r="BT1396">
        <v>0</v>
      </c>
      <c r="BU1396">
        <v>0</v>
      </c>
      <c r="BV1396">
        <v>1</v>
      </c>
      <c r="BW1396" s="17">
        <v>0</v>
      </c>
      <c r="BX1396">
        <v>0</v>
      </c>
      <c r="BY1396">
        <v>0</v>
      </c>
      <c r="BZ1396" s="17">
        <v>0</v>
      </c>
      <c r="CA1396">
        <v>0</v>
      </c>
      <c r="CB1396">
        <v>0</v>
      </c>
      <c r="CC1396">
        <v>1</v>
      </c>
      <c r="CD1396">
        <v>1</v>
      </c>
      <c r="CE1396">
        <v>0</v>
      </c>
      <c r="CF1396">
        <v>0</v>
      </c>
      <c r="CG1396">
        <v>0</v>
      </c>
      <c r="CH1396">
        <v>0</v>
      </c>
      <c r="CI1396">
        <v>0</v>
      </c>
      <c r="CJ1396">
        <v>0</v>
      </c>
      <c r="CK1396">
        <v>1</v>
      </c>
      <c r="CL1396" s="17">
        <v>0</v>
      </c>
      <c r="CM1396">
        <v>0.29799999999999999</v>
      </c>
      <c r="CN1396">
        <v>386</v>
      </c>
      <c r="CO1396">
        <v>1</v>
      </c>
      <c r="CP1396">
        <v>0</v>
      </c>
      <c r="CQ1396">
        <v>23</v>
      </c>
      <c r="CR1396" s="33" t="s">
        <v>85</v>
      </c>
    </row>
    <row r="1397" spans="1:96" x14ac:dyDescent="0.25">
      <c r="A1397">
        <v>1396</v>
      </c>
      <c r="B1397">
        <v>88</v>
      </c>
      <c r="C1397" s="24" t="s">
        <v>4084</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s="17">
        <v>0</v>
      </c>
      <c r="BT1397">
        <v>0</v>
      </c>
      <c r="BU1397">
        <v>0</v>
      </c>
      <c r="BV1397">
        <v>1</v>
      </c>
      <c r="BW1397" s="17">
        <v>0</v>
      </c>
      <c r="BX1397">
        <v>0</v>
      </c>
      <c r="BY1397">
        <v>0</v>
      </c>
      <c r="BZ1397" s="17">
        <v>0</v>
      </c>
      <c r="CA1397">
        <v>0</v>
      </c>
      <c r="CB1397">
        <v>0</v>
      </c>
      <c r="CC1397">
        <v>1</v>
      </c>
      <c r="CD1397">
        <v>1</v>
      </c>
      <c r="CE1397">
        <v>0</v>
      </c>
      <c r="CF1397">
        <v>0</v>
      </c>
      <c r="CG1397">
        <v>0</v>
      </c>
      <c r="CH1397">
        <v>0</v>
      </c>
      <c r="CI1397">
        <v>0</v>
      </c>
      <c r="CJ1397">
        <v>0</v>
      </c>
      <c r="CK1397">
        <v>1</v>
      </c>
      <c r="CL1397" s="17">
        <v>0</v>
      </c>
      <c r="CM1397">
        <v>0.29799999999999999</v>
      </c>
      <c r="CN1397">
        <v>386</v>
      </c>
      <c r="CO1397">
        <v>1</v>
      </c>
      <c r="CP1397">
        <v>0</v>
      </c>
      <c r="CQ1397">
        <v>23</v>
      </c>
      <c r="CR1397" s="33" t="s">
        <v>85</v>
      </c>
    </row>
    <row r="1398" spans="1:96" x14ac:dyDescent="0.25">
      <c r="A1398">
        <v>1397</v>
      </c>
      <c r="B1398">
        <v>88</v>
      </c>
      <c r="C1398" s="24" t="s">
        <v>4084</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1</v>
      </c>
      <c r="BR1398">
        <v>0</v>
      </c>
      <c r="BS1398" s="17">
        <v>0</v>
      </c>
      <c r="BT1398">
        <v>0</v>
      </c>
      <c r="BU1398">
        <v>0</v>
      </c>
      <c r="BV1398">
        <v>1</v>
      </c>
      <c r="BW1398" s="17">
        <v>0</v>
      </c>
      <c r="BX1398">
        <v>0</v>
      </c>
      <c r="BY1398">
        <v>0</v>
      </c>
      <c r="BZ1398" s="17">
        <v>0</v>
      </c>
      <c r="CA1398">
        <v>0</v>
      </c>
      <c r="CB1398">
        <v>0</v>
      </c>
      <c r="CC1398">
        <v>1</v>
      </c>
      <c r="CD1398">
        <v>1</v>
      </c>
      <c r="CE1398">
        <v>0</v>
      </c>
      <c r="CF1398">
        <v>0</v>
      </c>
      <c r="CG1398">
        <v>0</v>
      </c>
      <c r="CH1398">
        <v>0</v>
      </c>
      <c r="CI1398">
        <v>0</v>
      </c>
      <c r="CJ1398">
        <v>0</v>
      </c>
      <c r="CK1398">
        <v>1</v>
      </c>
      <c r="CL1398" s="17">
        <v>0</v>
      </c>
      <c r="CM1398">
        <v>0.29799999999999999</v>
      </c>
      <c r="CN1398">
        <v>386</v>
      </c>
      <c r="CO1398">
        <v>1</v>
      </c>
      <c r="CP1398">
        <v>0</v>
      </c>
      <c r="CQ1398">
        <v>23</v>
      </c>
      <c r="CR1398" s="33" t="s">
        <v>85</v>
      </c>
    </row>
    <row r="1399" spans="1:96" x14ac:dyDescent="0.25">
      <c r="A1399">
        <v>1398</v>
      </c>
      <c r="B1399">
        <v>88</v>
      </c>
      <c r="C1399" s="24" t="s">
        <v>4084</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1</v>
      </c>
      <c r="BR1399">
        <v>0</v>
      </c>
      <c r="BS1399" s="17">
        <v>0</v>
      </c>
      <c r="BT1399">
        <v>0</v>
      </c>
      <c r="BU1399">
        <v>0</v>
      </c>
      <c r="BV1399">
        <v>1</v>
      </c>
      <c r="BW1399" s="17">
        <v>0</v>
      </c>
      <c r="BX1399">
        <v>0</v>
      </c>
      <c r="BY1399">
        <v>0</v>
      </c>
      <c r="BZ1399" s="17">
        <v>0</v>
      </c>
      <c r="CA1399">
        <v>0</v>
      </c>
      <c r="CB1399">
        <v>0</v>
      </c>
      <c r="CC1399">
        <v>1</v>
      </c>
      <c r="CD1399">
        <v>1</v>
      </c>
      <c r="CE1399">
        <v>0</v>
      </c>
      <c r="CF1399">
        <v>0</v>
      </c>
      <c r="CG1399">
        <v>0</v>
      </c>
      <c r="CH1399">
        <v>0</v>
      </c>
      <c r="CI1399">
        <v>0</v>
      </c>
      <c r="CJ1399">
        <v>0</v>
      </c>
      <c r="CK1399">
        <v>1</v>
      </c>
      <c r="CL1399" s="17">
        <v>0</v>
      </c>
      <c r="CM1399">
        <v>0.29799999999999999</v>
      </c>
      <c r="CN1399">
        <v>386</v>
      </c>
      <c r="CO1399">
        <v>1</v>
      </c>
      <c r="CP1399">
        <v>0</v>
      </c>
      <c r="CQ1399">
        <v>23</v>
      </c>
      <c r="CR1399" s="33" t="s">
        <v>85</v>
      </c>
    </row>
    <row r="1400" spans="1:96" x14ac:dyDescent="0.25">
      <c r="A1400">
        <v>1399</v>
      </c>
      <c r="B1400">
        <v>88</v>
      </c>
      <c r="C1400" s="24" t="s">
        <v>4084</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1</v>
      </c>
      <c r="BR1400">
        <v>0</v>
      </c>
      <c r="BS1400" s="17">
        <v>0</v>
      </c>
      <c r="BT1400">
        <v>0</v>
      </c>
      <c r="BU1400">
        <v>0</v>
      </c>
      <c r="BV1400">
        <v>1</v>
      </c>
      <c r="BW1400" s="17">
        <v>0</v>
      </c>
      <c r="BX1400">
        <v>0</v>
      </c>
      <c r="BY1400">
        <v>0</v>
      </c>
      <c r="BZ1400" s="17">
        <v>0</v>
      </c>
      <c r="CA1400">
        <v>0</v>
      </c>
      <c r="CB1400">
        <v>0</v>
      </c>
      <c r="CC1400">
        <v>1</v>
      </c>
      <c r="CD1400">
        <v>1</v>
      </c>
      <c r="CE1400">
        <v>0</v>
      </c>
      <c r="CF1400">
        <v>0</v>
      </c>
      <c r="CG1400">
        <v>0</v>
      </c>
      <c r="CH1400">
        <v>0</v>
      </c>
      <c r="CI1400">
        <v>0</v>
      </c>
      <c r="CJ1400">
        <v>0</v>
      </c>
      <c r="CK1400">
        <v>1</v>
      </c>
      <c r="CL1400" s="17">
        <v>0</v>
      </c>
      <c r="CM1400">
        <v>0.29799999999999999</v>
      </c>
      <c r="CN1400">
        <v>386</v>
      </c>
      <c r="CO1400">
        <v>1</v>
      </c>
      <c r="CP1400">
        <v>0</v>
      </c>
      <c r="CQ1400">
        <v>23</v>
      </c>
      <c r="CR1400" s="33" t="s">
        <v>85</v>
      </c>
    </row>
    <row r="1401" spans="1:96" x14ac:dyDescent="0.25">
      <c r="A1401">
        <v>1400</v>
      </c>
      <c r="B1401">
        <v>88</v>
      </c>
      <c r="C1401" s="24" t="s">
        <v>4084</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1</v>
      </c>
      <c r="BR1401">
        <v>0</v>
      </c>
      <c r="BS1401" s="17">
        <v>0</v>
      </c>
      <c r="BT1401">
        <v>0</v>
      </c>
      <c r="BU1401">
        <v>0</v>
      </c>
      <c r="BV1401">
        <v>1</v>
      </c>
      <c r="BW1401" s="17">
        <v>0</v>
      </c>
      <c r="BX1401">
        <v>0</v>
      </c>
      <c r="BY1401">
        <v>0</v>
      </c>
      <c r="BZ1401" s="17">
        <v>0</v>
      </c>
      <c r="CA1401">
        <v>0</v>
      </c>
      <c r="CB1401">
        <v>0</v>
      </c>
      <c r="CC1401">
        <v>1</v>
      </c>
      <c r="CD1401">
        <v>1</v>
      </c>
      <c r="CE1401">
        <v>0</v>
      </c>
      <c r="CF1401">
        <v>0</v>
      </c>
      <c r="CG1401">
        <v>0</v>
      </c>
      <c r="CH1401">
        <v>0</v>
      </c>
      <c r="CI1401">
        <v>0</v>
      </c>
      <c r="CJ1401">
        <v>0</v>
      </c>
      <c r="CK1401">
        <v>1</v>
      </c>
      <c r="CL1401" s="17">
        <v>0</v>
      </c>
      <c r="CM1401">
        <v>0.29799999999999999</v>
      </c>
      <c r="CN1401">
        <v>386</v>
      </c>
      <c r="CO1401">
        <v>1</v>
      </c>
      <c r="CP1401">
        <v>0</v>
      </c>
      <c r="CQ1401">
        <v>23</v>
      </c>
      <c r="CR1401" s="33" t="s">
        <v>85</v>
      </c>
    </row>
    <row r="1402" spans="1:96" x14ac:dyDescent="0.25">
      <c r="A1402">
        <v>1401</v>
      </c>
      <c r="B1402">
        <v>88</v>
      </c>
      <c r="C1402" s="24" t="s">
        <v>4084</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1</v>
      </c>
      <c r="BR1402">
        <v>0</v>
      </c>
      <c r="BS1402" s="17">
        <v>0</v>
      </c>
      <c r="BT1402">
        <v>0</v>
      </c>
      <c r="BU1402">
        <v>0</v>
      </c>
      <c r="BV1402">
        <v>1</v>
      </c>
      <c r="BW1402" s="17">
        <v>0</v>
      </c>
      <c r="BX1402">
        <v>0</v>
      </c>
      <c r="BY1402">
        <v>0</v>
      </c>
      <c r="BZ1402" s="17">
        <v>0</v>
      </c>
      <c r="CA1402">
        <v>0</v>
      </c>
      <c r="CB1402">
        <v>0</v>
      </c>
      <c r="CC1402">
        <v>1</v>
      </c>
      <c r="CD1402">
        <v>1</v>
      </c>
      <c r="CE1402">
        <v>0</v>
      </c>
      <c r="CF1402">
        <v>0</v>
      </c>
      <c r="CG1402">
        <v>0</v>
      </c>
      <c r="CH1402">
        <v>0</v>
      </c>
      <c r="CI1402">
        <v>0</v>
      </c>
      <c r="CJ1402">
        <v>0</v>
      </c>
      <c r="CK1402">
        <v>1</v>
      </c>
      <c r="CL1402" s="17">
        <v>0</v>
      </c>
      <c r="CM1402">
        <v>0.29799999999999999</v>
      </c>
      <c r="CN1402">
        <v>386</v>
      </c>
      <c r="CO1402">
        <v>1</v>
      </c>
      <c r="CP1402">
        <v>0</v>
      </c>
      <c r="CQ1402">
        <v>23</v>
      </c>
      <c r="CR1402" s="33" t="s">
        <v>85</v>
      </c>
    </row>
    <row r="1403" spans="1:96" x14ac:dyDescent="0.25">
      <c r="A1403">
        <v>1402</v>
      </c>
      <c r="B1403">
        <v>89</v>
      </c>
      <c r="C1403" s="24" t="s">
        <v>4095</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225</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s="17">
        <v>0</v>
      </c>
      <c r="BT1403">
        <v>1</v>
      </c>
      <c r="BU1403">
        <v>0</v>
      </c>
      <c r="BV1403">
        <v>0</v>
      </c>
      <c r="BW1403" s="17">
        <v>0</v>
      </c>
      <c r="BX1403">
        <v>0</v>
      </c>
      <c r="BY1403">
        <v>0</v>
      </c>
      <c r="BZ1403" s="17">
        <v>0</v>
      </c>
      <c r="CA1403">
        <v>0</v>
      </c>
      <c r="CB1403">
        <v>0</v>
      </c>
      <c r="CC1403">
        <v>1</v>
      </c>
      <c r="CD1403">
        <v>0</v>
      </c>
      <c r="CE1403">
        <v>1</v>
      </c>
      <c r="CF1403">
        <v>0</v>
      </c>
      <c r="CG1403">
        <v>1</v>
      </c>
      <c r="CH1403">
        <v>1</v>
      </c>
      <c r="CI1403">
        <v>0</v>
      </c>
      <c r="CJ1403">
        <v>0</v>
      </c>
      <c r="CK1403">
        <v>0</v>
      </c>
      <c r="CL1403" s="17">
        <v>0</v>
      </c>
      <c r="CM1403">
        <v>1.02</v>
      </c>
      <c r="CN1403">
        <v>494</v>
      </c>
      <c r="CO1403">
        <v>1</v>
      </c>
      <c r="CP1403">
        <v>0</v>
      </c>
      <c r="CQ1403">
        <v>29</v>
      </c>
      <c r="CR1403" s="33" t="s">
        <v>85</v>
      </c>
    </row>
    <row r="1404" spans="1:96" x14ac:dyDescent="0.25">
      <c r="A1404">
        <v>1403</v>
      </c>
      <c r="B1404">
        <v>89</v>
      </c>
      <c r="C1404" s="24" t="s">
        <v>4095</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225</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s="17">
        <v>0</v>
      </c>
      <c r="BT1404">
        <v>1</v>
      </c>
      <c r="BU1404">
        <v>0</v>
      </c>
      <c r="BV1404">
        <v>0</v>
      </c>
      <c r="BW1404" s="17">
        <v>0</v>
      </c>
      <c r="BX1404">
        <v>0</v>
      </c>
      <c r="BY1404">
        <v>0</v>
      </c>
      <c r="BZ1404" s="17">
        <v>0</v>
      </c>
      <c r="CA1404">
        <v>0</v>
      </c>
      <c r="CB1404">
        <v>0</v>
      </c>
      <c r="CC1404">
        <v>1</v>
      </c>
      <c r="CD1404">
        <v>0</v>
      </c>
      <c r="CE1404">
        <v>1</v>
      </c>
      <c r="CF1404">
        <v>0</v>
      </c>
      <c r="CG1404">
        <v>1</v>
      </c>
      <c r="CH1404">
        <v>1</v>
      </c>
      <c r="CI1404">
        <v>0</v>
      </c>
      <c r="CJ1404">
        <v>0</v>
      </c>
      <c r="CK1404">
        <v>0</v>
      </c>
      <c r="CL1404" s="17">
        <v>0</v>
      </c>
      <c r="CM1404">
        <v>1.02</v>
      </c>
      <c r="CN1404">
        <v>494</v>
      </c>
      <c r="CO1404">
        <v>1</v>
      </c>
      <c r="CP1404">
        <v>0</v>
      </c>
      <c r="CQ1404">
        <v>29</v>
      </c>
      <c r="CR1404" s="33" t="s">
        <v>85</v>
      </c>
    </row>
    <row r="1405" spans="1:96" x14ac:dyDescent="0.25">
      <c r="A1405">
        <v>1404</v>
      </c>
      <c r="B1405">
        <v>89</v>
      </c>
      <c r="C1405" s="24" t="s">
        <v>4095</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225</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s="17">
        <v>0</v>
      </c>
      <c r="BT1405">
        <v>1</v>
      </c>
      <c r="BU1405">
        <v>0</v>
      </c>
      <c r="BV1405">
        <v>0</v>
      </c>
      <c r="BW1405" s="17">
        <v>0</v>
      </c>
      <c r="BX1405">
        <v>0</v>
      </c>
      <c r="BY1405">
        <v>0</v>
      </c>
      <c r="BZ1405" s="17">
        <v>0</v>
      </c>
      <c r="CA1405">
        <v>0</v>
      </c>
      <c r="CB1405">
        <v>0</v>
      </c>
      <c r="CC1405">
        <v>1</v>
      </c>
      <c r="CD1405">
        <v>0</v>
      </c>
      <c r="CE1405">
        <v>1</v>
      </c>
      <c r="CF1405">
        <v>0</v>
      </c>
      <c r="CG1405">
        <v>1</v>
      </c>
      <c r="CH1405">
        <v>1</v>
      </c>
      <c r="CI1405">
        <v>0</v>
      </c>
      <c r="CJ1405">
        <v>0</v>
      </c>
      <c r="CK1405">
        <v>0</v>
      </c>
      <c r="CL1405" s="17">
        <v>0</v>
      </c>
      <c r="CM1405">
        <v>1.02</v>
      </c>
      <c r="CN1405">
        <v>494</v>
      </c>
      <c r="CO1405">
        <v>1</v>
      </c>
      <c r="CP1405">
        <v>0</v>
      </c>
      <c r="CQ1405">
        <v>29</v>
      </c>
      <c r="CR1405" s="33" t="s">
        <v>85</v>
      </c>
    </row>
    <row r="1406" spans="1:96" x14ac:dyDescent="0.25">
      <c r="A1406">
        <v>1405</v>
      </c>
      <c r="B1406">
        <v>89</v>
      </c>
      <c r="C1406" s="24" t="s">
        <v>4095</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225</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s="17">
        <v>0</v>
      </c>
      <c r="BT1406">
        <v>1</v>
      </c>
      <c r="BU1406">
        <v>0</v>
      </c>
      <c r="BV1406">
        <v>0</v>
      </c>
      <c r="BW1406" s="17">
        <v>0</v>
      </c>
      <c r="BX1406">
        <v>0</v>
      </c>
      <c r="BY1406">
        <v>0</v>
      </c>
      <c r="BZ1406" s="17">
        <v>0</v>
      </c>
      <c r="CA1406">
        <v>0</v>
      </c>
      <c r="CB1406">
        <v>0</v>
      </c>
      <c r="CC1406">
        <v>1</v>
      </c>
      <c r="CD1406">
        <v>0</v>
      </c>
      <c r="CE1406">
        <v>1</v>
      </c>
      <c r="CF1406">
        <v>0</v>
      </c>
      <c r="CG1406">
        <v>1</v>
      </c>
      <c r="CH1406">
        <v>1</v>
      </c>
      <c r="CI1406">
        <v>0</v>
      </c>
      <c r="CJ1406">
        <v>0</v>
      </c>
      <c r="CK1406">
        <v>0</v>
      </c>
      <c r="CL1406" s="17">
        <v>0</v>
      </c>
      <c r="CM1406">
        <v>1.02</v>
      </c>
      <c r="CN1406">
        <v>494</v>
      </c>
      <c r="CO1406">
        <v>1</v>
      </c>
      <c r="CP1406">
        <v>0</v>
      </c>
      <c r="CQ1406">
        <v>29</v>
      </c>
      <c r="CR1406" s="33" t="s">
        <v>85</v>
      </c>
    </row>
    <row r="1407" spans="1:96" x14ac:dyDescent="0.25">
      <c r="A1407">
        <v>1406</v>
      </c>
      <c r="B1407">
        <v>89</v>
      </c>
      <c r="C1407" s="24" t="s">
        <v>4095</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225</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s="17">
        <v>0</v>
      </c>
      <c r="BT1407">
        <v>1</v>
      </c>
      <c r="BU1407">
        <v>0</v>
      </c>
      <c r="BV1407">
        <v>0</v>
      </c>
      <c r="BW1407" s="17">
        <v>0</v>
      </c>
      <c r="BX1407">
        <v>0</v>
      </c>
      <c r="BY1407">
        <v>0</v>
      </c>
      <c r="BZ1407" s="17">
        <v>0</v>
      </c>
      <c r="CA1407">
        <v>0</v>
      </c>
      <c r="CB1407">
        <v>0</v>
      </c>
      <c r="CC1407">
        <v>1</v>
      </c>
      <c r="CD1407">
        <v>0</v>
      </c>
      <c r="CE1407">
        <v>1</v>
      </c>
      <c r="CF1407">
        <v>0</v>
      </c>
      <c r="CG1407">
        <v>1</v>
      </c>
      <c r="CH1407">
        <v>1</v>
      </c>
      <c r="CI1407">
        <v>0</v>
      </c>
      <c r="CJ1407">
        <v>0</v>
      </c>
      <c r="CK1407">
        <v>0</v>
      </c>
      <c r="CL1407" s="17">
        <v>0</v>
      </c>
      <c r="CM1407">
        <v>1.02</v>
      </c>
      <c r="CN1407">
        <v>494</v>
      </c>
      <c r="CO1407">
        <v>1</v>
      </c>
      <c r="CP1407">
        <v>0</v>
      </c>
      <c r="CQ1407">
        <v>29</v>
      </c>
      <c r="CR1407" s="33" t="s">
        <v>85</v>
      </c>
    </row>
    <row r="1408" spans="1:96" x14ac:dyDescent="0.25">
      <c r="A1408">
        <v>1407</v>
      </c>
      <c r="B1408">
        <v>89</v>
      </c>
      <c r="C1408" s="24" t="s">
        <v>4095</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225</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s="17">
        <v>0</v>
      </c>
      <c r="BT1408">
        <v>1</v>
      </c>
      <c r="BU1408">
        <v>0</v>
      </c>
      <c r="BV1408">
        <v>0</v>
      </c>
      <c r="BW1408" s="17">
        <v>0</v>
      </c>
      <c r="BX1408">
        <v>0</v>
      </c>
      <c r="BY1408">
        <v>0</v>
      </c>
      <c r="BZ1408" s="17">
        <v>0</v>
      </c>
      <c r="CA1408">
        <v>0</v>
      </c>
      <c r="CB1408">
        <v>0</v>
      </c>
      <c r="CC1408">
        <v>1</v>
      </c>
      <c r="CD1408">
        <v>0</v>
      </c>
      <c r="CE1408">
        <v>1</v>
      </c>
      <c r="CF1408">
        <v>0</v>
      </c>
      <c r="CG1408">
        <v>1</v>
      </c>
      <c r="CH1408">
        <v>1</v>
      </c>
      <c r="CI1408">
        <v>0</v>
      </c>
      <c r="CJ1408">
        <v>0</v>
      </c>
      <c r="CK1408">
        <v>0</v>
      </c>
      <c r="CL1408" s="17">
        <v>0</v>
      </c>
      <c r="CM1408">
        <v>1.02</v>
      </c>
      <c r="CN1408">
        <v>494</v>
      </c>
      <c r="CO1408">
        <v>1</v>
      </c>
      <c r="CP1408">
        <v>0</v>
      </c>
      <c r="CQ1408">
        <v>29</v>
      </c>
      <c r="CR1408" s="33" t="s">
        <v>85</v>
      </c>
    </row>
    <row r="1409" spans="1:96" x14ac:dyDescent="0.25">
      <c r="A1409">
        <v>1408</v>
      </c>
      <c r="B1409">
        <v>89</v>
      </c>
      <c r="C1409" s="24" t="s">
        <v>4095</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225</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s="17">
        <v>0</v>
      </c>
      <c r="BT1409">
        <v>1</v>
      </c>
      <c r="BU1409">
        <v>0</v>
      </c>
      <c r="BV1409">
        <v>0</v>
      </c>
      <c r="BW1409" s="17">
        <v>0</v>
      </c>
      <c r="BX1409">
        <v>0</v>
      </c>
      <c r="BY1409">
        <v>0</v>
      </c>
      <c r="BZ1409" s="17">
        <v>0</v>
      </c>
      <c r="CA1409">
        <v>0</v>
      </c>
      <c r="CB1409">
        <v>0</v>
      </c>
      <c r="CC1409">
        <v>1</v>
      </c>
      <c r="CD1409">
        <v>0</v>
      </c>
      <c r="CE1409">
        <v>1</v>
      </c>
      <c r="CF1409">
        <v>0</v>
      </c>
      <c r="CG1409">
        <v>1</v>
      </c>
      <c r="CH1409">
        <v>1</v>
      </c>
      <c r="CI1409">
        <v>0</v>
      </c>
      <c r="CJ1409">
        <v>0</v>
      </c>
      <c r="CK1409">
        <v>0</v>
      </c>
      <c r="CL1409" s="17">
        <v>0</v>
      </c>
      <c r="CM1409">
        <v>1.02</v>
      </c>
      <c r="CN1409">
        <v>494</v>
      </c>
      <c r="CO1409">
        <v>1</v>
      </c>
      <c r="CP1409">
        <v>0</v>
      </c>
      <c r="CQ1409">
        <v>29</v>
      </c>
      <c r="CR1409" s="33" t="s">
        <v>85</v>
      </c>
    </row>
    <row r="1410" spans="1:96" x14ac:dyDescent="0.25">
      <c r="A1410">
        <v>1409</v>
      </c>
      <c r="B1410">
        <v>89</v>
      </c>
      <c r="C1410" s="24" t="s">
        <v>4095</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225</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s="17">
        <v>0</v>
      </c>
      <c r="BT1410">
        <v>1</v>
      </c>
      <c r="BU1410">
        <v>0</v>
      </c>
      <c r="BV1410">
        <v>0</v>
      </c>
      <c r="BW1410" s="17">
        <v>0</v>
      </c>
      <c r="BX1410">
        <v>0</v>
      </c>
      <c r="BY1410">
        <v>0</v>
      </c>
      <c r="BZ1410" s="17">
        <v>0</v>
      </c>
      <c r="CA1410">
        <v>0</v>
      </c>
      <c r="CB1410">
        <v>0</v>
      </c>
      <c r="CC1410">
        <v>1</v>
      </c>
      <c r="CD1410">
        <v>0</v>
      </c>
      <c r="CE1410">
        <v>1</v>
      </c>
      <c r="CF1410">
        <v>0</v>
      </c>
      <c r="CG1410">
        <v>1</v>
      </c>
      <c r="CH1410">
        <v>1</v>
      </c>
      <c r="CI1410">
        <v>0</v>
      </c>
      <c r="CJ1410">
        <v>0</v>
      </c>
      <c r="CK1410">
        <v>0</v>
      </c>
      <c r="CL1410" s="17">
        <v>0</v>
      </c>
      <c r="CM1410">
        <v>1.02</v>
      </c>
      <c r="CN1410">
        <v>494</v>
      </c>
      <c r="CO1410">
        <v>1</v>
      </c>
      <c r="CP1410">
        <v>0</v>
      </c>
      <c r="CQ1410">
        <v>29</v>
      </c>
      <c r="CR1410" s="33" t="s">
        <v>85</v>
      </c>
    </row>
    <row r="1411" spans="1:96" x14ac:dyDescent="0.25">
      <c r="A1411">
        <v>1410</v>
      </c>
      <c r="B1411">
        <v>89</v>
      </c>
      <c r="C1411" s="24" t="s">
        <v>4095</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225</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s="17">
        <v>0</v>
      </c>
      <c r="BT1411">
        <v>1</v>
      </c>
      <c r="BU1411">
        <v>0</v>
      </c>
      <c r="BV1411">
        <v>0</v>
      </c>
      <c r="BW1411" s="17">
        <v>0</v>
      </c>
      <c r="BX1411">
        <v>0</v>
      </c>
      <c r="BY1411">
        <v>0</v>
      </c>
      <c r="BZ1411" s="17">
        <v>0</v>
      </c>
      <c r="CA1411">
        <v>0</v>
      </c>
      <c r="CB1411">
        <v>0</v>
      </c>
      <c r="CC1411">
        <v>1</v>
      </c>
      <c r="CD1411">
        <v>0</v>
      </c>
      <c r="CE1411">
        <v>1</v>
      </c>
      <c r="CF1411">
        <v>0</v>
      </c>
      <c r="CG1411">
        <v>1</v>
      </c>
      <c r="CH1411">
        <v>1</v>
      </c>
      <c r="CI1411">
        <v>0</v>
      </c>
      <c r="CJ1411">
        <v>0</v>
      </c>
      <c r="CK1411">
        <v>0</v>
      </c>
      <c r="CL1411" s="17">
        <v>0</v>
      </c>
      <c r="CM1411">
        <v>1.02</v>
      </c>
      <c r="CN1411">
        <v>494</v>
      </c>
      <c r="CO1411">
        <v>1</v>
      </c>
      <c r="CP1411">
        <v>0</v>
      </c>
      <c r="CQ1411">
        <v>29</v>
      </c>
      <c r="CR1411" s="33" t="s">
        <v>85</v>
      </c>
    </row>
    <row r="1412" spans="1:96" x14ac:dyDescent="0.25">
      <c r="A1412">
        <v>1411</v>
      </c>
      <c r="B1412">
        <v>89</v>
      </c>
      <c r="C1412" s="24" t="s">
        <v>4095</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225</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s="17">
        <v>0</v>
      </c>
      <c r="BT1412">
        <v>1</v>
      </c>
      <c r="BU1412">
        <v>0</v>
      </c>
      <c r="BV1412">
        <v>0</v>
      </c>
      <c r="BW1412" s="17">
        <v>0</v>
      </c>
      <c r="BX1412">
        <v>0</v>
      </c>
      <c r="BY1412">
        <v>0</v>
      </c>
      <c r="BZ1412" s="17">
        <v>0</v>
      </c>
      <c r="CA1412">
        <v>0</v>
      </c>
      <c r="CB1412">
        <v>0</v>
      </c>
      <c r="CC1412">
        <v>1</v>
      </c>
      <c r="CD1412">
        <v>0</v>
      </c>
      <c r="CE1412">
        <v>1</v>
      </c>
      <c r="CF1412">
        <v>0</v>
      </c>
      <c r="CG1412">
        <v>1</v>
      </c>
      <c r="CH1412">
        <v>1</v>
      </c>
      <c r="CI1412">
        <v>0</v>
      </c>
      <c r="CJ1412">
        <v>0</v>
      </c>
      <c r="CK1412">
        <v>0</v>
      </c>
      <c r="CL1412" s="17">
        <v>0</v>
      </c>
      <c r="CM1412">
        <v>1.02</v>
      </c>
      <c r="CN1412">
        <v>494</v>
      </c>
      <c r="CO1412">
        <v>1</v>
      </c>
      <c r="CP1412">
        <v>0</v>
      </c>
      <c r="CQ1412">
        <v>29</v>
      </c>
      <c r="CR1412" s="33" t="s">
        <v>85</v>
      </c>
    </row>
    <row r="1413" spans="1:96" x14ac:dyDescent="0.25">
      <c r="A1413">
        <v>1412</v>
      </c>
      <c r="B1413">
        <v>89</v>
      </c>
      <c r="C1413" s="24" t="s">
        <v>4095</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225</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s="17">
        <v>0</v>
      </c>
      <c r="BT1413">
        <v>1</v>
      </c>
      <c r="BU1413">
        <v>0</v>
      </c>
      <c r="BV1413">
        <v>0</v>
      </c>
      <c r="BW1413" s="17">
        <v>0</v>
      </c>
      <c r="BX1413">
        <v>0</v>
      </c>
      <c r="BY1413">
        <v>0</v>
      </c>
      <c r="BZ1413" s="17">
        <v>0</v>
      </c>
      <c r="CA1413">
        <v>0</v>
      </c>
      <c r="CB1413">
        <v>0</v>
      </c>
      <c r="CC1413">
        <v>1</v>
      </c>
      <c r="CD1413">
        <v>0</v>
      </c>
      <c r="CE1413">
        <v>1</v>
      </c>
      <c r="CF1413">
        <v>0</v>
      </c>
      <c r="CG1413">
        <v>1</v>
      </c>
      <c r="CH1413">
        <v>1</v>
      </c>
      <c r="CI1413">
        <v>0</v>
      </c>
      <c r="CJ1413">
        <v>0</v>
      </c>
      <c r="CK1413">
        <v>0</v>
      </c>
      <c r="CL1413" s="17">
        <v>0</v>
      </c>
      <c r="CM1413">
        <v>1.02</v>
      </c>
      <c r="CN1413">
        <v>494</v>
      </c>
      <c r="CO1413">
        <v>1</v>
      </c>
      <c r="CP1413">
        <v>0</v>
      </c>
      <c r="CQ1413">
        <v>29</v>
      </c>
      <c r="CR1413" s="33" t="s">
        <v>85</v>
      </c>
    </row>
    <row r="1414" spans="1:96" x14ac:dyDescent="0.25">
      <c r="A1414">
        <v>1413</v>
      </c>
      <c r="B1414">
        <v>89</v>
      </c>
      <c r="C1414" s="24" t="s">
        <v>4095</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225</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s="17">
        <v>0</v>
      </c>
      <c r="BT1414">
        <v>1</v>
      </c>
      <c r="BU1414">
        <v>0</v>
      </c>
      <c r="BV1414">
        <v>0</v>
      </c>
      <c r="BW1414" s="17">
        <v>0</v>
      </c>
      <c r="BX1414">
        <v>0</v>
      </c>
      <c r="BY1414">
        <v>0</v>
      </c>
      <c r="BZ1414" s="17">
        <v>0</v>
      </c>
      <c r="CA1414">
        <v>0</v>
      </c>
      <c r="CB1414">
        <v>0</v>
      </c>
      <c r="CC1414">
        <v>1</v>
      </c>
      <c r="CD1414">
        <v>0</v>
      </c>
      <c r="CE1414">
        <v>1</v>
      </c>
      <c r="CF1414">
        <v>0</v>
      </c>
      <c r="CG1414">
        <v>1</v>
      </c>
      <c r="CH1414">
        <v>1</v>
      </c>
      <c r="CI1414">
        <v>0</v>
      </c>
      <c r="CJ1414">
        <v>0</v>
      </c>
      <c r="CK1414">
        <v>0</v>
      </c>
      <c r="CL1414" s="17">
        <v>0</v>
      </c>
      <c r="CM1414">
        <v>1.02</v>
      </c>
      <c r="CN1414">
        <v>494</v>
      </c>
      <c r="CO1414">
        <v>1</v>
      </c>
      <c r="CP1414">
        <v>0</v>
      </c>
      <c r="CQ1414">
        <v>29</v>
      </c>
      <c r="CR1414" s="33" t="s">
        <v>85</v>
      </c>
    </row>
    <row r="1415" spans="1:96" x14ac:dyDescent="0.25">
      <c r="A1415">
        <v>1414</v>
      </c>
      <c r="B1415">
        <v>89</v>
      </c>
      <c r="C1415" s="24" t="s">
        <v>4095</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225</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s="17">
        <v>0</v>
      </c>
      <c r="BT1415">
        <v>1</v>
      </c>
      <c r="BU1415">
        <v>0</v>
      </c>
      <c r="BV1415">
        <v>0</v>
      </c>
      <c r="BW1415" s="17">
        <v>0</v>
      </c>
      <c r="BX1415">
        <v>0</v>
      </c>
      <c r="BY1415">
        <v>0</v>
      </c>
      <c r="BZ1415" s="17">
        <v>0</v>
      </c>
      <c r="CA1415">
        <v>0</v>
      </c>
      <c r="CB1415">
        <v>0</v>
      </c>
      <c r="CC1415">
        <v>1</v>
      </c>
      <c r="CD1415">
        <v>0</v>
      </c>
      <c r="CE1415">
        <v>1</v>
      </c>
      <c r="CF1415">
        <v>0</v>
      </c>
      <c r="CG1415">
        <v>1</v>
      </c>
      <c r="CH1415">
        <v>1</v>
      </c>
      <c r="CI1415">
        <v>0</v>
      </c>
      <c r="CJ1415">
        <v>0</v>
      </c>
      <c r="CK1415">
        <v>0</v>
      </c>
      <c r="CL1415" s="17">
        <v>0</v>
      </c>
      <c r="CM1415">
        <v>1.02</v>
      </c>
      <c r="CN1415">
        <v>494</v>
      </c>
      <c r="CO1415">
        <v>1</v>
      </c>
      <c r="CP1415">
        <v>0</v>
      </c>
      <c r="CQ1415">
        <v>29</v>
      </c>
      <c r="CR1415" s="33" t="s">
        <v>85</v>
      </c>
    </row>
    <row r="1416" spans="1:96" x14ac:dyDescent="0.25">
      <c r="A1416">
        <v>1415</v>
      </c>
      <c r="B1416">
        <v>89</v>
      </c>
      <c r="C1416" s="24" t="s">
        <v>4095</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225</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s="17">
        <v>0</v>
      </c>
      <c r="BT1416">
        <v>1</v>
      </c>
      <c r="BU1416">
        <v>0</v>
      </c>
      <c r="BV1416">
        <v>0</v>
      </c>
      <c r="BW1416" s="17">
        <v>0</v>
      </c>
      <c r="BX1416">
        <v>0</v>
      </c>
      <c r="BY1416">
        <v>0</v>
      </c>
      <c r="BZ1416" s="17">
        <v>0</v>
      </c>
      <c r="CA1416">
        <v>0</v>
      </c>
      <c r="CB1416">
        <v>0</v>
      </c>
      <c r="CC1416">
        <v>1</v>
      </c>
      <c r="CD1416">
        <v>0</v>
      </c>
      <c r="CE1416">
        <v>1</v>
      </c>
      <c r="CF1416">
        <v>0</v>
      </c>
      <c r="CG1416">
        <v>1</v>
      </c>
      <c r="CH1416">
        <v>1</v>
      </c>
      <c r="CI1416">
        <v>0</v>
      </c>
      <c r="CJ1416">
        <v>0</v>
      </c>
      <c r="CK1416">
        <v>0</v>
      </c>
      <c r="CL1416" s="17">
        <v>0</v>
      </c>
      <c r="CM1416">
        <v>1.02</v>
      </c>
      <c r="CN1416">
        <v>494</v>
      </c>
      <c r="CO1416">
        <v>1</v>
      </c>
      <c r="CP1416">
        <v>0</v>
      </c>
      <c r="CQ1416">
        <v>29</v>
      </c>
      <c r="CR1416" s="33" t="s">
        <v>85</v>
      </c>
    </row>
    <row r="1417" spans="1:96" x14ac:dyDescent="0.25">
      <c r="A1417">
        <v>1416</v>
      </c>
      <c r="B1417">
        <v>89</v>
      </c>
      <c r="C1417" s="24" t="s">
        <v>4095</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225</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s="17">
        <v>0</v>
      </c>
      <c r="BT1417">
        <v>1</v>
      </c>
      <c r="BU1417">
        <v>0</v>
      </c>
      <c r="BV1417">
        <v>0</v>
      </c>
      <c r="BW1417" s="17">
        <v>0</v>
      </c>
      <c r="BX1417">
        <v>0</v>
      </c>
      <c r="BY1417">
        <v>0</v>
      </c>
      <c r="BZ1417" s="17">
        <v>0</v>
      </c>
      <c r="CA1417">
        <v>0</v>
      </c>
      <c r="CB1417">
        <v>0</v>
      </c>
      <c r="CC1417">
        <v>1</v>
      </c>
      <c r="CD1417">
        <v>0</v>
      </c>
      <c r="CE1417">
        <v>1</v>
      </c>
      <c r="CF1417">
        <v>0</v>
      </c>
      <c r="CG1417">
        <v>1</v>
      </c>
      <c r="CH1417">
        <v>1</v>
      </c>
      <c r="CI1417">
        <v>0</v>
      </c>
      <c r="CJ1417">
        <v>0</v>
      </c>
      <c r="CK1417">
        <v>0</v>
      </c>
      <c r="CL1417" s="17">
        <v>0</v>
      </c>
      <c r="CM1417">
        <v>1.02</v>
      </c>
      <c r="CN1417">
        <v>494</v>
      </c>
      <c r="CO1417">
        <v>1</v>
      </c>
      <c r="CP1417">
        <v>0</v>
      </c>
      <c r="CQ1417">
        <v>29</v>
      </c>
      <c r="CR1417" s="33" t="s">
        <v>85</v>
      </c>
    </row>
    <row r="1418" spans="1:96" x14ac:dyDescent="0.25">
      <c r="A1418">
        <v>1417</v>
      </c>
      <c r="B1418">
        <v>89</v>
      </c>
      <c r="C1418" s="24" t="s">
        <v>4095</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225</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s="17">
        <v>0</v>
      </c>
      <c r="BT1418">
        <v>1</v>
      </c>
      <c r="BU1418">
        <v>0</v>
      </c>
      <c r="BV1418">
        <v>0</v>
      </c>
      <c r="BW1418" s="17">
        <v>0</v>
      </c>
      <c r="BX1418">
        <v>0</v>
      </c>
      <c r="BY1418">
        <v>0</v>
      </c>
      <c r="BZ1418" s="17">
        <v>0</v>
      </c>
      <c r="CA1418">
        <v>0</v>
      </c>
      <c r="CB1418">
        <v>0</v>
      </c>
      <c r="CC1418">
        <v>1</v>
      </c>
      <c r="CD1418">
        <v>0</v>
      </c>
      <c r="CE1418">
        <v>1</v>
      </c>
      <c r="CF1418">
        <v>0</v>
      </c>
      <c r="CG1418">
        <v>1</v>
      </c>
      <c r="CH1418">
        <v>1</v>
      </c>
      <c r="CI1418">
        <v>0</v>
      </c>
      <c r="CJ1418">
        <v>0</v>
      </c>
      <c r="CK1418">
        <v>0</v>
      </c>
      <c r="CL1418" s="17">
        <v>0</v>
      </c>
      <c r="CM1418">
        <v>1.02</v>
      </c>
      <c r="CN1418">
        <v>494</v>
      </c>
      <c r="CO1418">
        <v>1</v>
      </c>
      <c r="CP1418">
        <v>0</v>
      </c>
      <c r="CQ1418">
        <v>29</v>
      </c>
      <c r="CR1418" s="33" t="s">
        <v>85</v>
      </c>
    </row>
    <row r="1419" spans="1:96" x14ac:dyDescent="0.25">
      <c r="A1419">
        <v>1418</v>
      </c>
      <c r="B1419">
        <v>89</v>
      </c>
      <c r="C1419" s="24" t="s">
        <v>4095</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225</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s="17">
        <v>0</v>
      </c>
      <c r="BT1419">
        <v>1</v>
      </c>
      <c r="BU1419">
        <v>0</v>
      </c>
      <c r="BV1419">
        <v>0</v>
      </c>
      <c r="BW1419" s="17">
        <v>0</v>
      </c>
      <c r="BX1419">
        <v>0</v>
      </c>
      <c r="BY1419">
        <v>0</v>
      </c>
      <c r="BZ1419" s="17">
        <v>0</v>
      </c>
      <c r="CA1419">
        <v>0</v>
      </c>
      <c r="CB1419">
        <v>0</v>
      </c>
      <c r="CC1419">
        <v>1</v>
      </c>
      <c r="CD1419">
        <v>0</v>
      </c>
      <c r="CE1419">
        <v>1</v>
      </c>
      <c r="CF1419">
        <v>0</v>
      </c>
      <c r="CG1419">
        <v>1</v>
      </c>
      <c r="CH1419">
        <v>1</v>
      </c>
      <c r="CI1419">
        <v>0</v>
      </c>
      <c r="CJ1419">
        <v>0</v>
      </c>
      <c r="CK1419">
        <v>0</v>
      </c>
      <c r="CL1419" s="17">
        <v>0</v>
      </c>
      <c r="CM1419">
        <v>1.02</v>
      </c>
      <c r="CN1419">
        <v>494</v>
      </c>
      <c r="CO1419">
        <v>1</v>
      </c>
      <c r="CP1419">
        <v>0</v>
      </c>
      <c r="CQ1419">
        <v>29</v>
      </c>
      <c r="CR1419" s="33" t="s">
        <v>85</v>
      </c>
    </row>
    <row r="1420" spans="1:96" x14ac:dyDescent="0.25">
      <c r="A1420">
        <v>1419</v>
      </c>
      <c r="B1420">
        <v>89</v>
      </c>
      <c r="C1420" s="24" t="s">
        <v>4095</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225</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s="17">
        <v>0</v>
      </c>
      <c r="BT1420">
        <v>1</v>
      </c>
      <c r="BU1420">
        <v>0</v>
      </c>
      <c r="BV1420">
        <v>0</v>
      </c>
      <c r="BW1420" s="17">
        <v>0</v>
      </c>
      <c r="BX1420">
        <v>0</v>
      </c>
      <c r="BY1420">
        <v>0</v>
      </c>
      <c r="BZ1420" s="17">
        <v>0</v>
      </c>
      <c r="CA1420">
        <v>0</v>
      </c>
      <c r="CB1420">
        <v>0</v>
      </c>
      <c r="CC1420">
        <v>1</v>
      </c>
      <c r="CD1420">
        <v>0</v>
      </c>
      <c r="CE1420">
        <v>1</v>
      </c>
      <c r="CF1420">
        <v>0</v>
      </c>
      <c r="CG1420">
        <v>1</v>
      </c>
      <c r="CH1420">
        <v>1</v>
      </c>
      <c r="CI1420">
        <v>0</v>
      </c>
      <c r="CJ1420">
        <v>0</v>
      </c>
      <c r="CK1420">
        <v>0</v>
      </c>
      <c r="CL1420" s="17">
        <v>0</v>
      </c>
      <c r="CM1420">
        <v>1.02</v>
      </c>
      <c r="CN1420">
        <v>494</v>
      </c>
      <c r="CO1420">
        <v>1</v>
      </c>
      <c r="CP1420">
        <v>0</v>
      </c>
      <c r="CQ1420">
        <v>29</v>
      </c>
      <c r="CR1420" s="33" t="s">
        <v>85</v>
      </c>
    </row>
    <row r="1421" spans="1:96" x14ac:dyDescent="0.25">
      <c r="A1421">
        <v>1420</v>
      </c>
      <c r="B1421">
        <v>89</v>
      </c>
      <c r="C1421" s="24" t="s">
        <v>4095</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225</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s="17">
        <v>0</v>
      </c>
      <c r="BT1421">
        <v>1</v>
      </c>
      <c r="BU1421">
        <v>0</v>
      </c>
      <c r="BV1421">
        <v>0</v>
      </c>
      <c r="BW1421" s="17">
        <v>0</v>
      </c>
      <c r="BX1421">
        <v>0</v>
      </c>
      <c r="BY1421">
        <v>0</v>
      </c>
      <c r="BZ1421" s="17">
        <v>0</v>
      </c>
      <c r="CA1421">
        <v>0</v>
      </c>
      <c r="CB1421">
        <v>0</v>
      </c>
      <c r="CC1421">
        <v>1</v>
      </c>
      <c r="CD1421">
        <v>0</v>
      </c>
      <c r="CE1421">
        <v>1</v>
      </c>
      <c r="CF1421">
        <v>0</v>
      </c>
      <c r="CG1421">
        <v>1</v>
      </c>
      <c r="CH1421">
        <v>1</v>
      </c>
      <c r="CI1421">
        <v>0</v>
      </c>
      <c r="CJ1421">
        <v>0</v>
      </c>
      <c r="CK1421">
        <v>0</v>
      </c>
      <c r="CL1421" s="17">
        <v>0</v>
      </c>
      <c r="CM1421">
        <v>1.02</v>
      </c>
      <c r="CN1421">
        <v>494</v>
      </c>
      <c r="CO1421">
        <v>1</v>
      </c>
      <c r="CP1421">
        <v>0</v>
      </c>
      <c r="CQ1421">
        <v>29</v>
      </c>
      <c r="CR1421" s="33" t="s">
        <v>85</v>
      </c>
    </row>
    <row r="1422" spans="1:96" x14ac:dyDescent="0.25">
      <c r="A1422">
        <v>1421</v>
      </c>
      <c r="B1422">
        <v>89</v>
      </c>
      <c r="C1422" s="24" t="s">
        <v>4095</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225</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s="17">
        <v>0</v>
      </c>
      <c r="BT1422">
        <v>1</v>
      </c>
      <c r="BU1422">
        <v>0</v>
      </c>
      <c r="BV1422">
        <v>0</v>
      </c>
      <c r="BW1422" s="17">
        <v>0</v>
      </c>
      <c r="BX1422">
        <v>0</v>
      </c>
      <c r="BY1422">
        <v>0</v>
      </c>
      <c r="BZ1422" s="17">
        <v>0</v>
      </c>
      <c r="CA1422">
        <v>0</v>
      </c>
      <c r="CB1422">
        <v>0</v>
      </c>
      <c r="CC1422">
        <v>1</v>
      </c>
      <c r="CD1422">
        <v>0</v>
      </c>
      <c r="CE1422">
        <v>1</v>
      </c>
      <c r="CF1422">
        <v>0</v>
      </c>
      <c r="CG1422">
        <v>1</v>
      </c>
      <c r="CH1422">
        <v>1</v>
      </c>
      <c r="CI1422">
        <v>0</v>
      </c>
      <c r="CJ1422">
        <v>0</v>
      </c>
      <c r="CK1422">
        <v>0</v>
      </c>
      <c r="CL1422" s="17">
        <v>0</v>
      </c>
      <c r="CM1422">
        <v>1.02</v>
      </c>
      <c r="CN1422">
        <v>494</v>
      </c>
      <c r="CO1422">
        <v>1</v>
      </c>
      <c r="CP1422">
        <v>0</v>
      </c>
      <c r="CQ1422">
        <v>29</v>
      </c>
      <c r="CR1422" s="33" t="s">
        <v>85</v>
      </c>
    </row>
    <row r="1423" spans="1:96" x14ac:dyDescent="0.25">
      <c r="A1423">
        <v>1422</v>
      </c>
      <c r="B1423">
        <v>89</v>
      </c>
      <c r="C1423" s="24" t="s">
        <v>4095</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225</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s="17">
        <v>0</v>
      </c>
      <c r="BT1423">
        <v>1</v>
      </c>
      <c r="BU1423">
        <v>0</v>
      </c>
      <c r="BV1423">
        <v>0</v>
      </c>
      <c r="BW1423" s="17">
        <v>0</v>
      </c>
      <c r="BX1423">
        <v>0</v>
      </c>
      <c r="BY1423">
        <v>0</v>
      </c>
      <c r="BZ1423" s="17">
        <v>0</v>
      </c>
      <c r="CA1423">
        <v>0</v>
      </c>
      <c r="CB1423">
        <v>0</v>
      </c>
      <c r="CC1423">
        <v>1</v>
      </c>
      <c r="CD1423">
        <v>0</v>
      </c>
      <c r="CE1423">
        <v>1</v>
      </c>
      <c r="CF1423">
        <v>0</v>
      </c>
      <c r="CG1423">
        <v>1</v>
      </c>
      <c r="CH1423">
        <v>1</v>
      </c>
      <c r="CI1423">
        <v>0</v>
      </c>
      <c r="CJ1423">
        <v>0</v>
      </c>
      <c r="CK1423">
        <v>0</v>
      </c>
      <c r="CL1423" s="17">
        <v>0</v>
      </c>
      <c r="CM1423">
        <v>1.02</v>
      </c>
      <c r="CN1423">
        <v>494</v>
      </c>
      <c r="CO1423">
        <v>1</v>
      </c>
      <c r="CP1423">
        <v>0</v>
      </c>
      <c r="CQ1423">
        <v>29</v>
      </c>
      <c r="CR1423" s="33" t="s">
        <v>85</v>
      </c>
    </row>
    <row r="1424" spans="1:96" x14ac:dyDescent="0.25">
      <c r="A1424">
        <v>1423</v>
      </c>
      <c r="B1424">
        <v>89</v>
      </c>
      <c r="C1424" s="24" t="s">
        <v>4095</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225</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s="17">
        <v>0</v>
      </c>
      <c r="BT1424">
        <v>1</v>
      </c>
      <c r="BU1424">
        <v>0</v>
      </c>
      <c r="BV1424">
        <v>0</v>
      </c>
      <c r="BW1424" s="17">
        <v>0</v>
      </c>
      <c r="BX1424">
        <v>0</v>
      </c>
      <c r="BY1424">
        <v>0</v>
      </c>
      <c r="BZ1424" s="17">
        <v>0</v>
      </c>
      <c r="CA1424">
        <v>0</v>
      </c>
      <c r="CB1424">
        <v>0</v>
      </c>
      <c r="CC1424">
        <v>1</v>
      </c>
      <c r="CD1424">
        <v>0</v>
      </c>
      <c r="CE1424">
        <v>1</v>
      </c>
      <c r="CF1424">
        <v>0</v>
      </c>
      <c r="CG1424">
        <v>1</v>
      </c>
      <c r="CH1424">
        <v>1</v>
      </c>
      <c r="CI1424">
        <v>0</v>
      </c>
      <c r="CJ1424">
        <v>0</v>
      </c>
      <c r="CK1424">
        <v>0</v>
      </c>
      <c r="CL1424" s="17">
        <v>0</v>
      </c>
      <c r="CM1424">
        <v>1.02</v>
      </c>
      <c r="CN1424">
        <v>494</v>
      </c>
      <c r="CO1424">
        <v>1</v>
      </c>
      <c r="CP1424">
        <v>0</v>
      </c>
      <c r="CQ1424">
        <v>29</v>
      </c>
      <c r="CR1424" s="33" t="s">
        <v>85</v>
      </c>
    </row>
    <row r="1425" spans="1:96" x14ac:dyDescent="0.25">
      <c r="A1425">
        <v>1424</v>
      </c>
      <c r="B1425">
        <v>89</v>
      </c>
      <c r="C1425" s="24" t="s">
        <v>4095</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225</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s="17">
        <v>0</v>
      </c>
      <c r="BT1425">
        <v>1</v>
      </c>
      <c r="BU1425">
        <v>0</v>
      </c>
      <c r="BV1425">
        <v>0</v>
      </c>
      <c r="BW1425" s="17">
        <v>0</v>
      </c>
      <c r="BX1425">
        <v>0</v>
      </c>
      <c r="BY1425">
        <v>0</v>
      </c>
      <c r="BZ1425" s="17">
        <v>0</v>
      </c>
      <c r="CA1425">
        <v>0</v>
      </c>
      <c r="CB1425">
        <v>0</v>
      </c>
      <c r="CC1425">
        <v>1</v>
      </c>
      <c r="CD1425">
        <v>0</v>
      </c>
      <c r="CE1425">
        <v>1</v>
      </c>
      <c r="CF1425">
        <v>0</v>
      </c>
      <c r="CG1425">
        <v>1</v>
      </c>
      <c r="CH1425">
        <v>1</v>
      </c>
      <c r="CI1425">
        <v>0</v>
      </c>
      <c r="CJ1425">
        <v>0</v>
      </c>
      <c r="CK1425">
        <v>0</v>
      </c>
      <c r="CL1425" s="17">
        <v>0</v>
      </c>
      <c r="CM1425">
        <v>1.02</v>
      </c>
      <c r="CN1425">
        <v>494</v>
      </c>
      <c r="CO1425">
        <v>1</v>
      </c>
      <c r="CP1425">
        <v>0</v>
      </c>
      <c r="CQ1425">
        <v>29</v>
      </c>
      <c r="CR1425" s="33" t="s">
        <v>85</v>
      </c>
    </row>
    <row r="1426" spans="1:96" x14ac:dyDescent="0.25">
      <c r="A1426">
        <v>1425</v>
      </c>
      <c r="B1426">
        <v>89</v>
      </c>
      <c r="C1426" s="24" t="s">
        <v>4095</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225</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s="17">
        <v>0</v>
      </c>
      <c r="BT1426">
        <v>1</v>
      </c>
      <c r="BU1426">
        <v>0</v>
      </c>
      <c r="BV1426">
        <v>0</v>
      </c>
      <c r="BW1426" s="17">
        <v>0</v>
      </c>
      <c r="BX1426">
        <v>0</v>
      </c>
      <c r="BY1426">
        <v>0</v>
      </c>
      <c r="BZ1426" s="17">
        <v>0</v>
      </c>
      <c r="CA1426">
        <v>0</v>
      </c>
      <c r="CB1426">
        <v>0</v>
      </c>
      <c r="CC1426">
        <v>1</v>
      </c>
      <c r="CD1426">
        <v>0</v>
      </c>
      <c r="CE1426">
        <v>1</v>
      </c>
      <c r="CF1426">
        <v>0</v>
      </c>
      <c r="CG1426">
        <v>1</v>
      </c>
      <c r="CH1426">
        <v>1</v>
      </c>
      <c r="CI1426">
        <v>0</v>
      </c>
      <c r="CJ1426">
        <v>0</v>
      </c>
      <c r="CK1426">
        <v>0</v>
      </c>
      <c r="CL1426" s="17">
        <v>0</v>
      </c>
      <c r="CM1426">
        <v>1.02</v>
      </c>
      <c r="CN1426">
        <v>494</v>
      </c>
      <c r="CO1426">
        <v>1</v>
      </c>
      <c r="CP1426">
        <v>0</v>
      </c>
      <c r="CQ1426">
        <v>29</v>
      </c>
      <c r="CR1426" s="33" t="s">
        <v>85</v>
      </c>
    </row>
    <row r="1427" spans="1:96" x14ac:dyDescent="0.25">
      <c r="A1427">
        <v>1426</v>
      </c>
      <c r="B1427">
        <v>89</v>
      </c>
      <c r="C1427" s="24" t="s">
        <v>4095</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225</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s="17">
        <v>0</v>
      </c>
      <c r="BT1427">
        <v>1</v>
      </c>
      <c r="BU1427">
        <v>0</v>
      </c>
      <c r="BV1427">
        <v>0</v>
      </c>
      <c r="BW1427" s="17">
        <v>0</v>
      </c>
      <c r="BX1427">
        <v>0</v>
      </c>
      <c r="BY1427">
        <v>0</v>
      </c>
      <c r="BZ1427" s="17">
        <v>0</v>
      </c>
      <c r="CA1427">
        <v>0</v>
      </c>
      <c r="CB1427">
        <v>0</v>
      </c>
      <c r="CC1427">
        <v>1</v>
      </c>
      <c r="CD1427">
        <v>0</v>
      </c>
      <c r="CE1427">
        <v>1</v>
      </c>
      <c r="CF1427">
        <v>0</v>
      </c>
      <c r="CG1427">
        <v>1</v>
      </c>
      <c r="CH1427">
        <v>1</v>
      </c>
      <c r="CI1427">
        <v>0</v>
      </c>
      <c r="CJ1427">
        <v>0</v>
      </c>
      <c r="CK1427">
        <v>0</v>
      </c>
      <c r="CL1427" s="17">
        <v>0</v>
      </c>
      <c r="CM1427">
        <v>1.02</v>
      </c>
      <c r="CN1427">
        <v>494</v>
      </c>
      <c r="CO1427">
        <v>1</v>
      </c>
      <c r="CP1427">
        <v>0</v>
      </c>
      <c r="CQ1427">
        <v>29</v>
      </c>
      <c r="CR1427" s="33" t="s">
        <v>85</v>
      </c>
    </row>
    <row r="1428" spans="1:96" x14ac:dyDescent="0.25">
      <c r="A1428">
        <v>1427</v>
      </c>
      <c r="B1428">
        <v>89</v>
      </c>
      <c r="C1428" s="24" t="s">
        <v>4095</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225</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s="17">
        <v>0</v>
      </c>
      <c r="BT1428">
        <v>1</v>
      </c>
      <c r="BU1428">
        <v>0</v>
      </c>
      <c r="BV1428">
        <v>0</v>
      </c>
      <c r="BW1428" s="17">
        <v>0</v>
      </c>
      <c r="BX1428">
        <v>0</v>
      </c>
      <c r="BY1428">
        <v>0</v>
      </c>
      <c r="BZ1428" s="17">
        <v>0</v>
      </c>
      <c r="CA1428">
        <v>0</v>
      </c>
      <c r="CB1428">
        <v>0</v>
      </c>
      <c r="CC1428">
        <v>1</v>
      </c>
      <c r="CD1428">
        <v>0</v>
      </c>
      <c r="CE1428">
        <v>1</v>
      </c>
      <c r="CF1428">
        <v>0</v>
      </c>
      <c r="CG1428">
        <v>1</v>
      </c>
      <c r="CH1428">
        <v>1</v>
      </c>
      <c r="CI1428">
        <v>0</v>
      </c>
      <c r="CJ1428">
        <v>0</v>
      </c>
      <c r="CK1428">
        <v>0</v>
      </c>
      <c r="CL1428" s="17">
        <v>0</v>
      </c>
      <c r="CM1428">
        <v>1.02</v>
      </c>
      <c r="CN1428">
        <v>494</v>
      </c>
      <c r="CO1428">
        <v>1</v>
      </c>
      <c r="CP1428">
        <v>0</v>
      </c>
      <c r="CQ1428">
        <v>29</v>
      </c>
      <c r="CR1428" s="33" t="s">
        <v>85</v>
      </c>
    </row>
    <row r="1429" spans="1:96" x14ac:dyDescent="0.25">
      <c r="A1429">
        <v>1428</v>
      </c>
      <c r="B1429">
        <v>89</v>
      </c>
      <c r="C1429" s="24" t="s">
        <v>4095</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225</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s="17">
        <v>0</v>
      </c>
      <c r="BT1429">
        <v>1</v>
      </c>
      <c r="BU1429">
        <v>0</v>
      </c>
      <c r="BV1429">
        <v>0</v>
      </c>
      <c r="BW1429" s="17">
        <v>0</v>
      </c>
      <c r="BX1429">
        <v>0</v>
      </c>
      <c r="BY1429">
        <v>0</v>
      </c>
      <c r="BZ1429" s="17">
        <v>0</v>
      </c>
      <c r="CA1429">
        <v>0</v>
      </c>
      <c r="CB1429">
        <v>0</v>
      </c>
      <c r="CC1429">
        <v>1</v>
      </c>
      <c r="CD1429">
        <v>0</v>
      </c>
      <c r="CE1429">
        <v>1</v>
      </c>
      <c r="CF1429">
        <v>0</v>
      </c>
      <c r="CG1429">
        <v>1</v>
      </c>
      <c r="CH1429">
        <v>1</v>
      </c>
      <c r="CI1429">
        <v>0</v>
      </c>
      <c r="CJ1429">
        <v>0</v>
      </c>
      <c r="CK1429">
        <v>0</v>
      </c>
      <c r="CL1429" s="17">
        <v>0</v>
      </c>
      <c r="CM1429">
        <v>1.02</v>
      </c>
      <c r="CN1429">
        <v>494</v>
      </c>
      <c r="CO1429">
        <v>1</v>
      </c>
      <c r="CP1429">
        <v>0</v>
      </c>
      <c r="CQ1429">
        <v>29</v>
      </c>
      <c r="CR1429" s="33" t="s">
        <v>85</v>
      </c>
    </row>
    <row r="1430" spans="1:96" x14ac:dyDescent="0.25">
      <c r="A1430">
        <v>1429</v>
      </c>
      <c r="B1430">
        <v>89</v>
      </c>
      <c r="C1430" s="24" t="s">
        <v>4095</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225</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s="17">
        <v>0</v>
      </c>
      <c r="BT1430">
        <v>1</v>
      </c>
      <c r="BU1430">
        <v>0</v>
      </c>
      <c r="BV1430">
        <v>0</v>
      </c>
      <c r="BW1430" s="17">
        <v>0</v>
      </c>
      <c r="BX1430">
        <v>0</v>
      </c>
      <c r="BY1430">
        <v>0</v>
      </c>
      <c r="BZ1430" s="17">
        <v>0</v>
      </c>
      <c r="CA1430">
        <v>0</v>
      </c>
      <c r="CB1430">
        <v>0</v>
      </c>
      <c r="CC1430">
        <v>1</v>
      </c>
      <c r="CD1430">
        <v>0</v>
      </c>
      <c r="CE1430">
        <v>1</v>
      </c>
      <c r="CF1430">
        <v>0</v>
      </c>
      <c r="CG1430">
        <v>1</v>
      </c>
      <c r="CH1430">
        <v>1</v>
      </c>
      <c r="CI1430">
        <v>0</v>
      </c>
      <c r="CJ1430">
        <v>0</v>
      </c>
      <c r="CK1430">
        <v>0</v>
      </c>
      <c r="CL1430" s="17">
        <v>0</v>
      </c>
      <c r="CM1430">
        <v>1.02</v>
      </c>
      <c r="CN1430">
        <v>494</v>
      </c>
      <c r="CO1430">
        <v>1</v>
      </c>
      <c r="CP1430">
        <v>0</v>
      </c>
      <c r="CQ1430">
        <v>29</v>
      </c>
      <c r="CR1430" s="33" t="s">
        <v>85</v>
      </c>
    </row>
    <row r="1431" spans="1:96" x14ac:dyDescent="0.25">
      <c r="A1431">
        <v>1430</v>
      </c>
      <c r="B1431">
        <v>89</v>
      </c>
      <c r="C1431" s="24" t="s">
        <v>4095</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225</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s="17">
        <v>0</v>
      </c>
      <c r="BT1431">
        <v>1</v>
      </c>
      <c r="BU1431">
        <v>0</v>
      </c>
      <c r="BV1431">
        <v>0</v>
      </c>
      <c r="BW1431" s="17">
        <v>0</v>
      </c>
      <c r="BX1431">
        <v>0</v>
      </c>
      <c r="BY1431">
        <v>0</v>
      </c>
      <c r="BZ1431" s="17">
        <v>0</v>
      </c>
      <c r="CA1431">
        <v>0</v>
      </c>
      <c r="CB1431">
        <v>0</v>
      </c>
      <c r="CC1431">
        <v>1</v>
      </c>
      <c r="CD1431">
        <v>0</v>
      </c>
      <c r="CE1431">
        <v>1</v>
      </c>
      <c r="CF1431">
        <v>0</v>
      </c>
      <c r="CG1431">
        <v>1</v>
      </c>
      <c r="CH1431">
        <v>1</v>
      </c>
      <c r="CI1431">
        <v>0</v>
      </c>
      <c r="CJ1431">
        <v>0</v>
      </c>
      <c r="CK1431">
        <v>0</v>
      </c>
      <c r="CL1431" s="17">
        <v>0</v>
      </c>
      <c r="CM1431">
        <v>1.02</v>
      </c>
      <c r="CN1431">
        <v>494</v>
      </c>
      <c r="CO1431">
        <v>1</v>
      </c>
      <c r="CP1431">
        <v>0</v>
      </c>
      <c r="CQ1431">
        <v>29</v>
      </c>
      <c r="CR1431" s="33" t="s">
        <v>85</v>
      </c>
    </row>
    <row r="1432" spans="1:96" x14ac:dyDescent="0.25">
      <c r="A1432">
        <v>1431</v>
      </c>
      <c r="B1432">
        <v>89</v>
      </c>
      <c r="C1432" s="24" t="s">
        <v>4095</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225</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s="17">
        <v>0</v>
      </c>
      <c r="BT1432">
        <v>1</v>
      </c>
      <c r="BU1432">
        <v>0</v>
      </c>
      <c r="BV1432">
        <v>0</v>
      </c>
      <c r="BW1432" s="17">
        <v>0</v>
      </c>
      <c r="BX1432">
        <v>0</v>
      </c>
      <c r="BY1432">
        <v>0</v>
      </c>
      <c r="BZ1432" s="17">
        <v>0</v>
      </c>
      <c r="CA1432">
        <v>0</v>
      </c>
      <c r="CB1432">
        <v>0</v>
      </c>
      <c r="CC1432">
        <v>1</v>
      </c>
      <c r="CD1432">
        <v>0</v>
      </c>
      <c r="CE1432">
        <v>1</v>
      </c>
      <c r="CF1432">
        <v>0</v>
      </c>
      <c r="CG1432">
        <v>1</v>
      </c>
      <c r="CH1432">
        <v>1</v>
      </c>
      <c r="CI1432">
        <v>0</v>
      </c>
      <c r="CJ1432">
        <v>0</v>
      </c>
      <c r="CK1432">
        <v>0</v>
      </c>
      <c r="CL1432" s="17">
        <v>0</v>
      </c>
      <c r="CM1432">
        <v>1.02</v>
      </c>
      <c r="CN1432">
        <v>494</v>
      </c>
      <c r="CO1432">
        <v>1</v>
      </c>
      <c r="CP1432">
        <v>0</v>
      </c>
      <c r="CQ1432">
        <v>29</v>
      </c>
      <c r="CR1432" s="33" t="s">
        <v>85</v>
      </c>
    </row>
    <row r="1433" spans="1:96" x14ac:dyDescent="0.25">
      <c r="A1433">
        <v>1432</v>
      </c>
      <c r="B1433">
        <v>89</v>
      </c>
      <c r="C1433" s="24" t="s">
        <v>4095</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225</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s="17">
        <v>0</v>
      </c>
      <c r="BT1433">
        <v>1</v>
      </c>
      <c r="BU1433">
        <v>0</v>
      </c>
      <c r="BV1433">
        <v>0</v>
      </c>
      <c r="BW1433" s="17">
        <v>0</v>
      </c>
      <c r="BX1433">
        <v>0</v>
      </c>
      <c r="BY1433">
        <v>0</v>
      </c>
      <c r="BZ1433" s="17">
        <v>0</v>
      </c>
      <c r="CA1433">
        <v>0</v>
      </c>
      <c r="CB1433">
        <v>0</v>
      </c>
      <c r="CC1433">
        <v>1</v>
      </c>
      <c r="CD1433">
        <v>0</v>
      </c>
      <c r="CE1433">
        <v>1</v>
      </c>
      <c r="CF1433">
        <v>0</v>
      </c>
      <c r="CG1433">
        <v>1</v>
      </c>
      <c r="CH1433">
        <v>1</v>
      </c>
      <c r="CI1433">
        <v>0</v>
      </c>
      <c r="CJ1433">
        <v>0</v>
      </c>
      <c r="CK1433">
        <v>0</v>
      </c>
      <c r="CL1433" s="17">
        <v>0</v>
      </c>
      <c r="CM1433">
        <v>1.02</v>
      </c>
      <c r="CN1433">
        <v>494</v>
      </c>
      <c r="CO1433">
        <v>1</v>
      </c>
      <c r="CP1433">
        <v>0</v>
      </c>
      <c r="CQ1433">
        <v>29</v>
      </c>
      <c r="CR1433" s="33" t="s">
        <v>85</v>
      </c>
    </row>
    <row r="1434" spans="1:96" x14ac:dyDescent="0.25">
      <c r="A1434">
        <v>1433</v>
      </c>
      <c r="B1434">
        <v>89</v>
      </c>
      <c r="C1434" s="24" t="s">
        <v>4095</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225</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s="17">
        <v>0</v>
      </c>
      <c r="BT1434">
        <v>1</v>
      </c>
      <c r="BU1434">
        <v>0</v>
      </c>
      <c r="BV1434">
        <v>0</v>
      </c>
      <c r="BW1434" s="17">
        <v>0</v>
      </c>
      <c r="BX1434">
        <v>0</v>
      </c>
      <c r="BY1434">
        <v>0</v>
      </c>
      <c r="BZ1434" s="17">
        <v>0</v>
      </c>
      <c r="CA1434">
        <v>0</v>
      </c>
      <c r="CB1434">
        <v>0</v>
      </c>
      <c r="CC1434">
        <v>1</v>
      </c>
      <c r="CD1434">
        <v>0</v>
      </c>
      <c r="CE1434">
        <v>1</v>
      </c>
      <c r="CF1434">
        <v>0</v>
      </c>
      <c r="CG1434">
        <v>1</v>
      </c>
      <c r="CH1434">
        <v>1</v>
      </c>
      <c r="CI1434">
        <v>0</v>
      </c>
      <c r="CJ1434">
        <v>0</v>
      </c>
      <c r="CK1434">
        <v>0</v>
      </c>
      <c r="CL1434" s="17">
        <v>0</v>
      </c>
      <c r="CM1434">
        <v>1.02</v>
      </c>
      <c r="CN1434">
        <v>494</v>
      </c>
      <c r="CO1434">
        <v>1</v>
      </c>
      <c r="CP1434">
        <v>0</v>
      </c>
      <c r="CQ1434">
        <v>29</v>
      </c>
      <c r="CR1434" s="33" t="s">
        <v>85</v>
      </c>
    </row>
    <row r="1435" spans="1:96" x14ac:dyDescent="0.25">
      <c r="A1435">
        <v>1434</v>
      </c>
      <c r="B1435">
        <v>89</v>
      </c>
      <c r="C1435" s="24" t="s">
        <v>4095</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225</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s="17">
        <v>0</v>
      </c>
      <c r="BT1435">
        <v>1</v>
      </c>
      <c r="BU1435">
        <v>0</v>
      </c>
      <c r="BV1435">
        <v>0</v>
      </c>
      <c r="BW1435" s="17">
        <v>0</v>
      </c>
      <c r="BX1435">
        <v>0</v>
      </c>
      <c r="BY1435">
        <v>0</v>
      </c>
      <c r="BZ1435" s="17">
        <v>0</v>
      </c>
      <c r="CA1435">
        <v>0</v>
      </c>
      <c r="CB1435">
        <v>0</v>
      </c>
      <c r="CC1435">
        <v>1</v>
      </c>
      <c r="CD1435">
        <v>0</v>
      </c>
      <c r="CE1435">
        <v>1</v>
      </c>
      <c r="CF1435">
        <v>0</v>
      </c>
      <c r="CG1435">
        <v>1</v>
      </c>
      <c r="CH1435">
        <v>1</v>
      </c>
      <c r="CI1435">
        <v>0</v>
      </c>
      <c r="CJ1435">
        <v>0</v>
      </c>
      <c r="CK1435">
        <v>0</v>
      </c>
      <c r="CL1435" s="17">
        <v>0</v>
      </c>
      <c r="CM1435">
        <v>1.02</v>
      </c>
      <c r="CN1435">
        <v>494</v>
      </c>
      <c r="CO1435">
        <v>1</v>
      </c>
      <c r="CP1435">
        <v>0</v>
      </c>
      <c r="CQ1435">
        <v>29</v>
      </c>
      <c r="CR1435" s="33" t="s">
        <v>85</v>
      </c>
    </row>
    <row r="1436" spans="1:96" x14ac:dyDescent="0.25">
      <c r="A1436">
        <v>1435</v>
      </c>
      <c r="B1436">
        <v>89</v>
      </c>
      <c r="C1436" s="24" t="s">
        <v>4095</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225</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s="17">
        <v>0</v>
      </c>
      <c r="BT1436">
        <v>1</v>
      </c>
      <c r="BU1436">
        <v>0</v>
      </c>
      <c r="BV1436">
        <v>0</v>
      </c>
      <c r="BW1436" s="17">
        <v>0</v>
      </c>
      <c r="BX1436">
        <v>0</v>
      </c>
      <c r="BY1436">
        <v>0</v>
      </c>
      <c r="BZ1436" s="17">
        <v>0</v>
      </c>
      <c r="CA1436">
        <v>0</v>
      </c>
      <c r="CB1436">
        <v>0</v>
      </c>
      <c r="CC1436">
        <v>1</v>
      </c>
      <c r="CD1436">
        <v>0</v>
      </c>
      <c r="CE1436">
        <v>1</v>
      </c>
      <c r="CF1436">
        <v>0</v>
      </c>
      <c r="CG1436">
        <v>1</v>
      </c>
      <c r="CH1436">
        <v>1</v>
      </c>
      <c r="CI1436">
        <v>0</v>
      </c>
      <c r="CJ1436">
        <v>0</v>
      </c>
      <c r="CK1436">
        <v>0</v>
      </c>
      <c r="CL1436" s="17">
        <v>0</v>
      </c>
      <c r="CM1436">
        <v>1.02</v>
      </c>
      <c r="CN1436">
        <v>494</v>
      </c>
      <c r="CO1436">
        <v>1</v>
      </c>
      <c r="CP1436">
        <v>0</v>
      </c>
      <c r="CQ1436">
        <v>29</v>
      </c>
      <c r="CR1436" s="33" t="s">
        <v>85</v>
      </c>
    </row>
    <row r="1437" spans="1:96" x14ac:dyDescent="0.25">
      <c r="A1437">
        <v>1436</v>
      </c>
      <c r="B1437">
        <v>89</v>
      </c>
      <c r="C1437" s="24" t="s">
        <v>4095</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225</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s="17">
        <v>0</v>
      </c>
      <c r="BT1437">
        <v>1</v>
      </c>
      <c r="BU1437">
        <v>0</v>
      </c>
      <c r="BV1437">
        <v>0</v>
      </c>
      <c r="BW1437" s="17">
        <v>0</v>
      </c>
      <c r="BX1437">
        <v>0</v>
      </c>
      <c r="BY1437">
        <v>0</v>
      </c>
      <c r="BZ1437" s="17">
        <v>0</v>
      </c>
      <c r="CA1437">
        <v>0</v>
      </c>
      <c r="CB1437">
        <v>0</v>
      </c>
      <c r="CC1437">
        <v>1</v>
      </c>
      <c r="CD1437">
        <v>0</v>
      </c>
      <c r="CE1437">
        <v>1</v>
      </c>
      <c r="CF1437">
        <v>0</v>
      </c>
      <c r="CG1437">
        <v>1</v>
      </c>
      <c r="CH1437">
        <v>1</v>
      </c>
      <c r="CI1437">
        <v>0</v>
      </c>
      <c r="CJ1437">
        <v>0</v>
      </c>
      <c r="CK1437">
        <v>0</v>
      </c>
      <c r="CL1437" s="17">
        <v>0</v>
      </c>
      <c r="CM1437">
        <v>1.02</v>
      </c>
      <c r="CN1437">
        <v>494</v>
      </c>
      <c r="CO1437">
        <v>1</v>
      </c>
      <c r="CP1437">
        <v>0</v>
      </c>
      <c r="CQ1437">
        <v>29</v>
      </c>
      <c r="CR1437" s="33" t="s">
        <v>85</v>
      </c>
    </row>
    <row r="1438" spans="1:96" x14ac:dyDescent="0.25">
      <c r="A1438">
        <v>1437</v>
      </c>
      <c r="B1438">
        <v>89</v>
      </c>
      <c r="C1438" s="24" t="s">
        <v>4095</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225</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s="17">
        <v>0</v>
      </c>
      <c r="BT1438">
        <v>1</v>
      </c>
      <c r="BU1438">
        <v>0</v>
      </c>
      <c r="BV1438">
        <v>0</v>
      </c>
      <c r="BW1438" s="17">
        <v>0</v>
      </c>
      <c r="BX1438">
        <v>0</v>
      </c>
      <c r="BY1438">
        <v>0</v>
      </c>
      <c r="BZ1438" s="17">
        <v>0</v>
      </c>
      <c r="CA1438">
        <v>0</v>
      </c>
      <c r="CB1438">
        <v>0</v>
      </c>
      <c r="CC1438">
        <v>1</v>
      </c>
      <c r="CD1438">
        <v>0</v>
      </c>
      <c r="CE1438">
        <v>1</v>
      </c>
      <c r="CF1438">
        <v>0</v>
      </c>
      <c r="CG1438">
        <v>1</v>
      </c>
      <c r="CH1438">
        <v>1</v>
      </c>
      <c r="CI1438">
        <v>0</v>
      </c>
      <c r="CJ1438">
        <v>0</v>
      </c>
      <c r="CK1438">
        <v>0</v>
      </c>
      <c r="CL1438" s="17">
        <v>0</v>
      </c>
      <c r="CM1438">
        <v>1.02</v>
      </c>
      <c r="CN1438">
        <v>494</v>
      </c>
      <c r="CO1438">
        <v>1</v>
      </c>
      <c r="CP1438">
        <v>0</v>
      </c>
      <c r="CQ1438">
        <v>29</v>
      </c>
      <c r="CR1438" s="33" t="s">
        <v>85</v>
      </c>
    </row>
    <row r="1439" spans="1:96" x14ac:dyDescent="0.25">
      <c r="A1439">
        <v>1438</v>
      </c>
      <c r="B1439">
        <v>90</v>
      </c>
      <c r="C1439" s="24" t="s">
        <v>4105</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225</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s="17">
        <v>0</v>
      </c>
      <c r="BT1439">
        <v>0</v>
      </c>
      <c r="BU1439">
        <v>0</v>
      </c>
      <c r="BV1439">
        <v>0</v>
      </c>
      <c r="BW1439" s="17">
        <v>1</v>
      </c>
      <c r="BX1439">
        <v>0</v>
      </c>
      <c r="BY1439">
        <v>0</v>
      </c>
      <c r="BZ1439" s="17">
        <v>0</v>
      </c>
      <c r="CA1439">
        <v>0</v>
      </c>
      <c r="CB1439">
        <v>0</v>
      </c>
      <c r="CC1439">
        <v>1</v>
      </c>
      <c r="CD1439">
        <v>0</v>
      </c>
      <c r="CE1439">
        <v>1</v>
      </c>
      <c r="CF1439">
        <v>0</v>
      </c>
      <c r="CG1439">
        <v>0</v>
      </c>
      <c r="CH1439">
        <v>0</v>
      </c>
      <c r="CI1439">
        <v>0</v>
      </c>
      <c r="CJ1439">
        <v>0</v>
      </c>
      <c r="CK1439">
        <v>0</v>
      </c>
      <c r="CL1439" s="17">
        <v>0</v>
      </c>
      <c r="CM1439">
        <v>0.186</v>
      </c>
      <c r="CN1439">
        <v>101</v>
      </c>
      <c r="CO1439">
        <v>1</v>
      </c>
      <c r="CP1439">
        <v>0</v>
      </c>
      <c r="CQ1439">
        <v>21</v>
      </c>
      <c r="CR1439" s="33" t="s">
        <v>85</v>
      </c>
    </row>
    <row r="1440" spans="1:96" x14ac:dyDescent="0.25">
      <c r="A1440">
        <v>1439</v>
      </c>
      <c r="B1440">
        <v>90</v>
      </c>
      <c r="C1440" s="24" t="s">
        <v>4105</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225</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s="17">
        <v>0</v>
      </c>
      <c r="BT1440">
        <v>0</v>
      </c>
      <c r="BU1440">
        <v>0</v>
      </c>
      <c r="BV1440">
        <v>0</v>
      </c>
      <c r="BW1440" s="17">
        <v>1</v>
      </c>
      <c r="BX1440">
        <v>0</v>
      </c>
      <c r="BY1440">
        <v>0</v>
      </c>
      <c r="BZ1440" s="17">
        <v>0</v>
      </c>
      <c r="CA1440">
        <v>0</v>
      </c>
      <c r="CB1440">
        <v>0</v>
      </c>
      <c r="CC1440">
        <v>1</v>
      </c>
      <c r="CD1440">
        <v>0</v>
      </c>
      <c r="CE1440">
        <v>1</v>
      </c>
      <c r="CF1440">
        <v>0</v>
      </c>
      <c r="CG1440">
        <v>0</v>
      </c>
      <c r="CH1440">
        <v>0</v>
      </c>
      <c r="CI1440">
        <v>0</v>
      </c>
      <c r="CJ1440">
        <v>0</v>
      </c>
      <c r="CK1440">
        <v>0</v>
      </c>
      <c r="CL1440" s="17">
        <v>0</v>
      </c>
      <c r="CM1440">
        <v>0.186</v>
      </c>
      <c r="CN1440">
        <v>101</v>
      </c>
      <c r="CO1440">
        <v>1</v>
      </c>
      <c r="CP1440">
        <v>0</v>
      </c>
      <c r="CQ1440">
        <v>21</v>
      </c>
      <c r="CR1440" s="33" t="s">
        <v>85</v>
      </c>
    </row>
    <row r="1441" spans="1:96" x14ac:dyDescent="0.25">
      <c r="A1441">
        <v>1440</v>
      </c>
      <c r="B1441">
        <v>90</v>
      </c>
      <c r="C1441" s="24" t="s">
        <v>4105</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225</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s="17">
        <v>0</v>
      </c>
      <c r="BT1441">
        <v>0</v>
      </c>
      <c r="BU1441">
        <v>0</v>
      </c>
      <c r="BV1441">
        <v>0</v>
      </c>
      <c r="BW1441" s="17">
        <v>1</v>
      </c>
      <c r="BX1441">
        <v>0</v>
      </c>
      <c r="BY1441">
        <v>0</v>
      </c>
      <c r="BZ1441" s="17">
        <v>0</v>
      </c>
      <c r="CA1441">
        <v>0</v>
      </c>
      <c r="CB1441">
        <v>0</v>
      </c>
      <c r="CC1441">
        <v>1</v>
      </c>
      <c r="CD1441">
        <v>0</v>
      </c>
      <c r="CE1441">
        <v>1</v>
      </c>
      <c r="CF1441">
        <v>0</v>
      </c>
      <c r="CG1441">
        <v>0</v>
      </c>
      <c r="CH1441">
        <v>0</v>
      </c>
      <c r="CI1441">
        <v>0</v>
      </c>
      <c r="CJ1441">
        <v>0</v>
      </c>
      <c r="CK1441">
        <v>0</v>
      </c>
      <c r="CL1441" s="17">
        <v>0</v>
      </c>
      <c r="CM1441">
        <v>0.186</v>
      </c>
      <c r="CN1441">
        <v>101</v>
      </c>
      <c r="CO1441">
        <v>1</v>
      </c>
      <c r="CP1441">
        <v>0</v>
      </c>
      <c r="CQ1441">
        <v>21</v>
      </c>
      <c r="CR1441" s="33" t="s">
        <v>85</v>
      </c>
    </row>
    <row r="1442" spans="1:96" x14ac:dyDescent="0.25">
      <c r="A1442">
        <v>1441</v>
      </c>
      <c r="B1442">
        <v>90</v>
      </c>
      <c r="C1442" s="24" t="s">
        <v>4105</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225</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s="17">
        <v>0</v>
      </c>
      <c r="BT1442">
        <v>0</v>
      </c>
      <c r="BU1442">
        <v>0</v>
      </c>
      <c r="BV1442">
        <v>0</v>
      </c>
      <c r="BW1442" s="17">
        <v>1</v>
      </c>
      <c r="BX1442">
        <v>0</v>
      </c>
      <c r="BY1442">
        <v>0</v>
      </c>
      <c r="BZ1442" s="17">
        <v>0</v>
      </c>
      <c r="CA1442">
        <v>0</v>
      </c>
      <c r="CB1442">
        <v>0</v>
      </c>
      <c r="CC1442">
        <v>1</v>
      </c>
      <c r="CD1442">
        <v>0</v>
      </c>
      <c r="CE1442">
        <v>1</v>
      </c>
      <c r="CF1442">
        <v>0</v>
      </c>
      <c r="CG1442">
        <v>0</v>
      </c>
      <c r="CH1442">
        <v>0</v>
      </c>
      <c r="CI1442">
        <v>0</v>
      </c>
      <c r="CJ1442">
        <v>0</v>
      </c>
      <c r="CK1442">
        <v>0</v>
      </c>
      <c r="CL1442" s="17">
        <v>0</v>
      </c>
      <c r="CM1442">
        <v>0.186</v>
      </c>
      <c r="CN1442">
        <v>101</v>
      </c>
      <c r="CO1442">
        <v>1</v>
      </c>
      <c r="CP1442">
        <v>0</v>
      </c>
      <c r="CQ1442">
        <v>21</v>
      </c>
      <c r="CR1442" s="33" t="s">
        <v>85</v>
      </c>
    </row>
    <row r="1443" spans="1:96" x14ac:dyDescent="0.25">
      <c r="A1443">
        <v>1442</v>
      </c>
      <c r="B1443">
        <v>90</v>
      </c>
      <c r="C1443" s="24" t="s">
        <v>4105</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225</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s="17">
        <v>0</v>
      </c>
      <c r="BT1443">
        <v>0</v>
      </c>
      <c r="BU1443">
        <v>0</v>
      </c>
      <c r="BV1443">
        <v>0</v>
      </c>
      <c r="BW1443" s="17">
        <v>1</v>
      </c>
      <c r="BX1443">
        <v>0</v>
      </c>
      <c r="BY1443">
        <v>0</v>
      </c>
      <c r="BZ1443" s="17">
        <v>0</v>
      </c>
      <c r="CA1443">
        <v>0</v>
      </c>
      <c r="CB1443">
        <v>0</v>
      </c>
      <c r="CC1443">
        <v>1</v>
      </c>
      <c r="CD1443">
        <v>0</v>
      </c>
      <c r="CE1443">
        <v>1</v>
      </c>
      <c r="CF1443">
        <v>0</v>
      </c>
      <c r="CG1443">
        <v>0</v>
      </c>
      <c r="CH1443">
        <v>0</v>
      </c>
      <c r="CI1443">
        <v>0</v>
      </c>
      <c r="CJ1443">
        <v>0</v>
      </c>
      <c r="CK1443">
        <v>0</v>
      </c>
      <c r="CL1443" s="17">
        <v>0</v>
      </c>
      <c r="CM1443">
        <v>0.186</v>
      </c>
      <c r="CN1443">
        <v>101</v>
      </c>
      <c r="CO1443">
        <v>1</v>
      </c>
      <c r="CP1443">
        <v>0</v>
      </c>
      <c r="CQ1443">
        <v>21</v>
      </c>
      <c r="CR1443" s="33" t="s">
        <v>85</v>
      </c>
    </row>
    <row r="1444" spans="1:96" x14ac:dyDescent="0.25">
      <c r="A1444">
        <v>1443</v>
      </c>
      <c r="B1444">
        <v>90</v>
      </c>
      <c r="C1444" s="24" t="s">
        <v>4105</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225</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s="17">
        <v>0</v>
      </c>
      <c r="BT1444">
        <v>0</v>
      </c>
      <c r="BU1444">
        <v>0</v>
      </c>
      <c r="BV1444">
        <v>0</v>
      </c>
      <c r="BW1444" s="17">
        <v>1</v>
      </c>
      <c r="BX1444">
        <v>0</v>
      </c>
      <c r="BY1444">
        <v>0</v>
      </c>
      <c r="BZ1444" s="17">
        <v>0</v>
      </c>
      <c r="CA1444">
        <v>0</v>
      </c>
      <c r="CB1444">
        <v>0</v>
      </c>
      <c r="CC1444">
        <v>1</v>
      </c>
      <c r="CD1444">
        <v>0</v>
      </c>
      <c r="CE1444">
        <v>1</v>
      </c>
      <c r="CF1444">
        <v>0</v>
      </c>
      <c r="CG1444">
        <v>0</v>
      </c>
      <c r="CH1444">
        <v>0</v>
      </c>
      <c r="CI1444">
        <v>0</v>
      </c>
      <c r="CJ1444">
        <v>0</v>
      </c>
      <c r="CK1444">
        <v>0</v>
      </c>
      <c r="CL1444" s="17">
        <v>0</v>
      </c>
      <c r="CM1444">
        <v>0.186</v>
      </c>
      <c r="CN1444">
        <v>101</v>
      </c>
      <c r="CO1444">
        <v>1</v>
      </c>
      <c r="CP1444">
        <v>0</v>
      </c>
      <c r="CQ1444">
        <v>21</v>
      </c>
      <c r="CR1444" s="33" t="s">
        <v>85</v>
      </c>
    </row>
    <row r="1445" spans="1:96" x14ac:dyDescent="0.25">
      <c r="A1445">
        <v>1444</v>
      </c>
      <c r="B1445">
        <v>90</v>
      </c>
      <c r="C1445" s="24" t="s">
        <v>4105</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225</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s="17">
        <v>0</v>
      </c>
      <c r="BT1445">
        <v>0</v>
      </c>
      <c r="BU1445">
        <v>0</v>
      </c>
      <c r="BV1445">
        <v>0</v>
      </c>
      <c r="BW1445" s="17">
        <v>1</v>
      </c>
      <c r="BX1445">
        <v>0</v>
      </c>
      <c r="BY1445">
        <v>0</v>
      </c>
      <c r="BZ1445" s="17">
        <v>0</v>
      </c>
      <c r="CA1445">
        <v>0</v>
      </c>
      <c r="CB1445">
        <v>0</v>
      </c>
      <c r="CC1445">
        <v>1</v>
      </c>
      <c r="CD1445">
        <v>0</v>
      </c>
      <c r="CE1445">
        <v>1</v>
      </c>
      <c r="CF1445">
        <v>0</v>
      </c>
      <c r="CG1445">
        <v>0</v>
      </c>
      <c r="CH1445">
        <v>0</v>
      </c>
      <c r="CI1445">
        <v>0</v>
      </c>
      <c r="CJ1445">
        <v>0</v>
      </c>
      <c r="CK1445">
        <v>0</v>
      </c>
      <c r="CL1445" s="17">
        <v>0</v>
      </c>
      <c r="CM1445">
        <v>0.186</v>
      </c>
      <c r="CN1445">
        <v>101</v>
      </c>
      <c r="CO1445">
        <v>1</v>
      </c>
      <c r="CP1445">
        <v>0</v>
      </c>
      <c r="CQ1445">
        <v>21</v>
      </c>
      <c r="CR1445" s="33" t="s">
        <v>85</v>
      </c>
    </row>
    <row r="1446" spans="1:96" x14ac:dyDescent="0.25">
      <c r="A1446">
        <v>1445</v>
      </c>
      <c r="B1446">
        <v>90</v>
      </c>
      <c r="C1446" s="24" t="s">
        <v>4105</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225</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s="17">
        <v>0</v>
      </c>
      <c r="BT1446">
        <v>0</v>
      </c>
      <c r="BU1446">
        <v>0</v>
      </c>
      <c r="BV1446">
        <v>0</v>
      </c>
      <c r="BW1446" s="17">
        <v>1</v>
      </c>
      <c r="BX1446">
        <v>0</v>
      </c>
      <c r="BY1446">
        <v>0</v>
      </c>
      <c r="BZ1446" s="17">
        <v>0</v>
      </c>
      <c r="CA1446">
        <v>0</v>
      </c>
      <c r="CB1446">
        <v>0</v>
      </c>
      <c r="CC1446">
        <v>1</v>
      </c>
      <c r="CD1446">
        <v>0</v>
      </c>
      <c r="CE1446">
        <v>1</v>
      </c>
      <c r="CF1446">
        <v>0</v>
      </c>
      <c r="CG1446">
        <v>0</v>
      </c>
      <c r="CH1446">
        <v>0</v>
      </c>
      <c r="CI1446">
        <v>0</v>
      </c>
      <c r="CJ1446">
        <v>0</v>
      </c>
      <c r="CK1446">
        <v>0</v>
      </c>
      <c r="CL1446" s="17">
        <v>0</v>
      </c>
      <c r="CM1446">
        <v>0.186</v>
      </c>
      <c r="CN1446">
        <v>101</v>
      </c>
      <c r="CO1446">
        <v>1</v>
      </c>
      <c r="CP1446">
        <v>0</v>
      </c>
      <c r="CQ1446">
        <v>21</v>
      </c>
      <c r="CR1446" s="33" t="s">
        <v>85</v>
      </c>
    </row>
    <row r="1447" spans="1:96" x14ac:dyDescent="0.25">
      <c r="A1447">
        <v>1446</v>
      </c>
      <c r="B1447">
        <v>90</v>
      </c>
      <c r="C1447" s="24" t="s">
        <v>4105</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225</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s="17">
        <v>0</v>
      </c>
      <c r="BT1447">
        <v>0</v>
      </c>
      <c r="BU1447">
        <v>0</v>
      </c>
      <c r="BV1447">
        <v>0</v>
      </c>
      <c r="BW1447" s="17">
        <v>1</v>
      </c>
      <c r="BX1447">
        <v>0</v>
      </c>
      <c r="BY1447">
        <v>0</v>
      </c>
      <c r="BZ1447" s="17">
        <v>0</v>
      </c>
      <c r="CA1447">
        <v>0</v>
      </c>
      <c r="CB1447">
        <v>0</v>
      </c>
      <c r="CC1447">
        <v>1</v>
      </c>
      <c r="CD1447">
        <v>0</v>
      </c>
      <c r="CE1447">
        <v>1</v>
      </c>
      <c r="CF1447">
        <v>0</v>
      </c>
      <c r="CG1447">
        <v>0</v>
      </c>
      <c r="CH1447">
        <v>0</v>
      </c>
      <c r="CI1447">
        <v>0</v>
      </c>
      <c r="CJ1447">
        <v>0</v>
      </c>
      <c r="CK1447">
        <v>0</v>
      </c>
      <c r="CL1447" s="17">
        <v>0</v>
      </c>
      <c r="CM1447">
        <v>0.186</v>
      </c>
      <c r="CN1447">
        <v>101</v>
      </c>
      <c r="CO1447">
        <v>1</v>
      </c>
      <c r="CP1447">
        <v>0</v>
      </c>
      <c r="CQ1447">
        <v>21</v>
      </c>
      <c r="CR1447" s="33" t="s">
        <v>85</v>
      </c>
    </row>
    <row r="1448" spans="1:96" x14ac:dyDescent="0.25">
      <c r="A1448">
        <v>1447</v>
      </c>
      <c r="B1448">
        <v>90</v>
      </c>
      <c r="C1448" s="24" t="s">
        <v>4105</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225</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s="17">
        <v>0</v>
      </c>
      <c r="BT1448">
        <v>0</v>
      </c>
      <c r="BU1448">
        <v>0</v>
      </c>
      <c r="BV1448">
        <v>0</v>
      </c>
      <c r="BW1448" s="17">
        <v>1</v>
      </c>
      <c r="BX1448">
        <v>0</v>
      </c>
      <c r="BY1448">
        <v>0</v>
      </c>
      <c r="BZ1448" s="17">
        <v>0</v>
      </c>
      <c r="CA1448">
        <v>0</v>
      </c>
      <c r="CB1448">
        <v>0</v>
      </c>
      <c r="CC1448">
        <v>1</v>
      </c>
      <c r="CD1448">
        <v>0</v>
      </c>
      <c r="CE1448">
        <v>1</v>
      </c>
      <c r="CF1448">
        <v>0</v>
      </c>
      <c r="CG1448">
        <v>0</v>
      </c>
      <c r="CH1448">
        <v>0</v>
      </c>
      <c r="CI1448">
        <v>0</v>
      </c>
      <c r="CJ1448">
        <v>0</v>
      </c>
      <c r="CK1448">
        <v>0</v>
      </c>
      <c r="CL1448" s="17">
        <v>0</v>
      </c>
      <c r="CM1448">
        <v>0.186</v>
      </c>
      <c r="CN1448">
        <v>101</v>
      </c>
      <c r="CO1448">
        <v>1</v>
      </c>
      <c r="CP1448">
        <v>0</v>
      </c>
      <c r="CQ1448">
        <v>21</v>
      </c>
      <c r="CR1448" s="33" t="s">
        <v>85</v>
      </c>
    </row>
    <row r="1449" spans="1:96" x14ac:dyDescent="0.25">
      <c r="A1449">
        <v>1448</v>
      </c>
      <c r="B1449">
        <v>90</v>
      </c>
      <c r="C1449" s="24" t="s">
        <v>4105</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225</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s="17">
        <v>0</v>
      </c>
      <c r="BT1449">
        <v>0</v>
      </c>
      <c r="BU1449">
        <v>0</v>
      </c>
      <c r="BV1449">
        <v>0</v>
      </c>
      <c r="BW1449" s="17">
        <v>1</v>
      </c>
      <c r="BX1449">
        <v>0</v>
      </c>
      <c r="BY1449">
        <v>0</v>
      </c>
      <c r="BZ1449" s="17">
        <v>0</v>
      </c>
      <c r="CA1449">
        <v>0</v>
      </c>
      <c r="CB1449">
        <v>0</v>
      </c>
      <c r="CC1449">
        <v>1</v>
      </c>
      <c r="CD1449">
        <v>0</v>
      </c>
      <c r="CE1449">
        <v>1</v>
      </c>
      <c r="CF1449">
        <v>0</v>
      </c>
      <c r="CG1449">
        <v>0</v>
      </c>
      <c r="CH1449">
        <v>0</v>
      </c>
      <c r="CI1449">
        <v>0</v>
      </c>
      <c r="CJ1449">
        <v>0</v>
      </c>
      <c r="CK1449">
        <v>0</v>
      </c>
      <c r="CL1449" s="17">
        <v>0</v>
      </c>
      <c r="CM1449">
        <v>0.186</v>
      </c>
      <c r="CN1449">
        <v>101</v>
      </c>
      <c r="CO1449">
        <v>1</v>
      </c>
      <c r="CP1449">
        <v>0</v>
      </c>
      <c r="CQ1449">
        <v>21</v>
      </c>
      <c r="CR1449" s="33" t="s">
        <v>85</v>
      </c>
    </row>
    <row r="1450" spans="1:96" x14ac:dyDescent="0.25">
      <c r="A1450">
        <v>1449</v>
      </c>
      <c r="B1450">
        <v>90</v>
      </c>
      <c r="C1450" s="24" t="s">
        <v>4105</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225</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s="17">
        <v>0</v>
      </c>
      <c r="BT1450">
        <v>0</v>
      </c>
      <c r="BU1450">
        <v>0</v>
      </c>
      <c r="BV1450">
        <v>0</v>
      </c>
      <c r="BW1450" s="17">
        <v>1</v>
      </c>
      <c r="BX1450">
        <v>0</v>
      </c>
      <c r="BY1450">
        <v>0</v>
      </c>
      <c r="BZ1450" s="17">
        <v>0</v>
      </c>
      <c r="CA1450">
        <v>0</v>
      </c>
      <c r="CB1450">
        <v>0</v>
      </c>
      <c r="CC1450">
        <v>1</v>
      </c>
      <c r="CD1450">
        <v>0</v>
      </c>
      <c r="CE1450">
        <v>1</v>
      </c>
      <c r="CF1450">
        <v>0</v>
      </c>
      <c r="CG1450">
        <v>0</v>
      </c>
      <c r="CH1450">
        <v>0</v>
      </c>
      <c r="CI1450">
        <v>0</v>
      </c>
      <c r="CJ1450">
        <v>0</v>
      </c>
      <c r="CK1450">
        <v>0</v>
      </c>
      <c r="CL1450" s="17">
        <v>0</v>
      </c>
      <c r="CM1450">
        <v>0.186</v>
      </c>
      <c r="CN1450">
        <v>101</v>
      </c>
      <c r="CO1450">
        <v>1</v>
      </c>
      <c r="CP1450">
        <v>0</v>
      </c>
      <c r="CQ1450">
        <v>21</v>
      </c>
      <c r="CR1450" s="33" t="s">
        <v>85</v>
      </c>
    </row>
    <row r="1451" spans="1:96" x14ac:dyDescent="0.25">
      <c r="A1451">
        <v>1450</v>
      </c>
      <c r="B1451">
        <v>90</v>
      </c>
      <c r="C1451" s="24" t="s">
        <v>4105</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225</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s="17">
        <v>0</v>
      </c>
      <c r="BT1451">
        <v>0</v>
      </c>
      <c r="BU1451">
        <v>0</v>
      </c>
      <c r="BV1451">
        <v>0</v>
      </c>
      <c r="BW1451" s="17">
        <v>1</v>
      </c>
      <c r="BX1451">
        <v>0</v>
      </c>
      <c r="BY1451">
        <v>0</v>
      </c>
      <c r="BZ1451" s="17">
        <v>0</v>
      </c>
      <c r="CA1451">
        <v>0</v>
      </c>
      <c r="CB1451">
        <v>0</v>
      </c>
      <c r="CC1451">
        <v>1</v>
      </c>
      <c r="CD1451">
        <v>0</v>
      </c>
      <c r="CE1451">
        <v>1</v>
      </c>
      <c r="CF1451">
        <v>0</v>
      </c>
      <c r="CG1451">
        <v>0</v>
      </c>
      <c r="CH1451">
        <v>0</v>
      </c>
      <c r="CI1451">
        <v>0</v>
      </c>
      <c r="CJ1451">
        <v>0</v>
      </c>
      <c r="CK1451">
        <v>0</v>
      </c>
      <c r="CL1451" s="17">
        <v>0</v>
      </c>
      <c r="CM1451">
        <v>0.186</v>
      </c>
      <c r="CN1451">
        <v>101</v>
      </c>
      <c r="CO1451">
        <v>1</v>
      </c>
      <c r="CP1451">
        <v>0</v>
      </c>
      <c r="CQ1451">
        <v>21</v>
      </c>
      <c r="CR1451" s="33" t="s">
        <v>85</v>
      </c>
    </row>
    <row r="1452" spans="1:96" x14ac:dyDescent="0.25">
      <c r="A1452">
        <v>1451</v>
      </c>
      <c r="B1452">
        <v>90</v>
      </c>
      <c r="C1452" s="24" t="s">
        <v>4105</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225</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s="17">
        <v>0</v>
      </c>
      <c r="BT1452">
        <v>0</v>
      </c>
      <c r="BU1452">
        <v>0</v>
      </c>
      <c r="BV1452">
        <v>0</v>
      </c>
      <c r="BW1452" s="17">
        <v>1</v>
      </c>
      <c r="BX1452">
        <v>0</v>
      </c>
      <c r="BY1452">
        <v>0</v>
      </c>
      <c r="BZ1452" s="17">
        <v>0</v>
      </c>
      <c r="CA1452">
        <v>0</v>
      </c>
      <c r="CB1452">
        <v>0</v>
      </c>
      <c r="CC1452">
        <v>1</v>
      </c>
      <c r="CD1452">
        <v>0</v>
      </c>
      <c r="CE1452">
        <v>1</v>
      </c>
      <c r="CF1452">
        <v>0</v>
      </c>
      <c r="CG1452">
        <v>0</v>
      </c>
      <c r="CH1452">
        <v>0</v>
      </c>
      <c r="CI1452">
        <v>0</v>
      </c>
      <c r="CJ1452">
        <v>0</v>
      </c>
      <c r="CK1452">
        <v>0</v>
      </c>
      <c r="CL1452" s="17">
        <v>0</v>
      </c>
      <c r="CM1452">
        <v>0.186</v>
      </c>
      <c r="CN1452">
        <v>101</v>
      </c>
      <c r="CO1452">
        <v>1</v>
      </c>
      <c r="CP1452">
        <v>0</v>
      </c>
      <c r="CQ1452">
        <v>21</v>
      </c>
      <c r="CR1452" s="33" t="s">
        <v>85</v>
      </c>
    </row>
    <row r="1453" spans="1:96" x14ac:dyDescent="0.25">
      <c r="A1453">
        <v>1452</v>
      </c>
      <c r="B1453">
        <v>90</v>
      </c>
      <c r="C1453" s="24" t="s">
        <v>4105</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225</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s="17">
        <v>0</v>
      </c>
      <c r="BT1453">
        <v>0</v>
      </c>
      <c r="BU1453">
        <v>0</v>
      </c>
      <c r="BV1453">
        <v>0</v>
      </c>
      <c r="BW1453" s="17">
        <v>1</v>
      </c>
      <c r="BX1453">
        <v>0</v>
      </c>
      <c r="BY1453">
        <v>0</v>
      </c>
      <c r="BZ1453" s="17">
        <v>0</v>
      </c>
      <c r="CA1453">
        <v>0</v>
      </c>
      <c r="CB1453">
        <v>0</v>
      </c>
      <c r="CC1453">
        <v>1</v>
      </c>
      <c r="CD1453">
        <v>0</v>
      </c>
      <c r="CE1453">
        <v>1</v>
      </c>
      <c r="CF1453">
        <v>0</v>
      </c>
      <c r="CG1453">
        <v>0</v>
      </c>
      <c r="CH1453">
        <v>0</v>
      </c>
      <c r="CI1453">
        <v>0</v>
      </c>
      <c r="CJ1453">
        <v>0</v>
      </c>
      <c r="CK1453">
        <v>0</v>
      </c>
      <c r="CL1453" s="17">
        <v>0</v>
      </c>
      <c r="CM1453">
        <v>0.186</v>
      </c>
      <c r="CN1453">
        <v>101</v>
      </c>
      <c r="CO1453">
        <v>1</v>
      </c>
      <c r="CP1453">
        <v>0</v>
      </c>
      <c r="CQ1453">
        <v>21</v>
      </c>
      <c r="CR1453" s="33" t="s">
        <v>85</v>
      </c>
    </row>
    <row r="1454" spans="1:96" x14ac:dyDescent="0.25">
      <c r="A1454">
        <v>1453</v>
      </c>
      <c r="B1454">
        <v>90</v>
      </c>
      <c r="C1454" s="24" t="s">
        <v>4105</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225</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s="17">
        <v>0</v>
      </c>
      <c r="BT1454">
        <v>0</v>
      </c>
      <c r="BU1454">
        <v>0</v>
      </c>
      <c r="BV1454">
        <v>0</v>
      </c>
      <c r="BW1454" s="17">
        <v>1</v>
      </c>
      <c r="BX1454">
        <v>0</v>
      </c>
      <c r="BY1454">
        <v>0</v>
      </c>
      <c r="BZ1454" s="17">
        <v>0</v>
      </c>
      <c r="CA1454">
        <v>0</v>
      </c>
      <c r="CB1454">
        <v>0</v>
      </c>
      <c r="CC1454">
        <v>1</v>
      </c>
      <c r="CD1454">
        <v>0</v>
      </c>
      <c r="CE1454">
        <v>1</v>
      </c>
      <c r="CF1454">
        <v>0</v>
      </c>
      <c r="CG1454">
        <v>0</v>
      </c>
      <c r="CH1454">
        <v>0</v>
      </c>
      <c r="CI1454">
        <v>0</v>
      </c>
      <c r="CJ1454">
        <v>0</v>
      </c>
      <c r="CK1454">
        <v>0</v>
      </c>
      <c r="CL1454" s="17">
        <v>0</v>
      </c>
      <c r="CM1454">
        <v>0.186</v>
      </c>
      <c r="CN1454">
        <v>101</v>
      </c>
      <c r="CO1454">
        <v>1</v>
      </c>
      <c r="CP1454">
        <v>0</v>
      </c>
      <c r="CQ1454">
        <v>21</v>
      </c>
      <c r="CR1454" s="33" t="s">
        <v>85</v>
      </c>
    </row>
    <row r="1455" spans="1:96" x14ac:dyDescent="0.25">
      <c r="A1455">
        <v>1454</v>
      </c>
      <c r="B1455">
        <v>90</v>
      </c>
      <c r="C1455" s="24" t="s">
        <v>4105</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225</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s="17">
        <v>0</v>
      </c>
      <c r="BT1455">
        <v>0</v>
      </c>
      <c r="BU1455">
        <v>0</v>
      </c>
      <c r="BV1455">
        <v>0</v>
      </c>
      <c r="BW1455" s="17">
        <v>1</v>
      </c>
      <c r="BX1455">
        <v>0</v>
      </c>
      <c r="BY1455">
        <v>0</v>
      </c>
      <c r="BZ1455" s="17">
        <v>0</v>
      </c>
      <c r="CA1455">
        <v>0</v>
      </c>
      <c r="CB1455">
        <v>0</v>
      </c>
      <c r="CC1455">
        <v>1</v>
      </c>
      <c r="CD1455">
        <v>0</v>
      </c>
      <c r="CE1455">
        <v>1</v>
      </c>
      <c r="CF1455">
        <v>0</v>
      </c>
      <c r="CG1455">
        <v>0</v>
      </c>
      <c r="CH1455">
        <v>0</v>
      </c>
      <c r="CI1455">
        <v>0</v>
      </c>
      <c r="CJ1455">
        <v>0</v>
      </c>
      <c r="CK1455">
        <v>0</v>
      </c>
      <c r="CL1455" s="17">
        <v>0</v>
      </c>
      <c r="CM1455">
        <v>0.186</v>
      </c>
      <c r="CN1455">
        <v>101</v>
      </c>
      <c r="CO1455">
        <v>1</v>
      </c>
      <c r="CP1455">
        <v>0</v>
      </c>
      <c r="CQ1455">
        <v>21</v>
      </c>
      <c r="CR1455" s="33" t="s">
        <v>85</v>
      </c>
    </row>
    <row r="1456" spans="1:96" x14ac:dyDescent="0.25">
      <c r="A1456">
        <v>1455</v>
      </c>
      <c r="B1456">
        <v>90</v>
      </c>
      <c r="C1456" s="24" t="s">
        <v>4105</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225</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s="17">
        <v>0</v>
      </c>
      <c r="BT1456">
        <v>0</v>
      </c>
      <c r="BU1456">
        <v>0</v>
      </c>
      <c r="BV1456">
        <v>0</v>
      </c>
      <c r="BW1456" s="17">
        <v>1</v>
      </c>
      <c r="BX1456">
        <v>0</v>
      </c>
      <c r="BY1456">
        <v>0</v>
      </c>
      <c r="BZ1456" s="17">
        <v>0</v>
      </c>
      <c r="CA1456">
        <v>0</v>
      </c>
      <c r="CB1456">
        <v>0</v>
      </c>
      <c r="CC1456">
        <v>1</v>
      </c>
      <c r="CD1456">
        <v>0</v>
      </c>
      <c r="CE1456">
        <v>1</v>
      </c>
      <c r="CF1456">
        <v>0</v>
      </c>
      <c r="CG1456">
        <v>0</v>
      </c>
      <c r="CH1456">
        <v>0</v>
      </c>
      <c r="CI1456">
        <v>0</v>
      </c>
      <c r="CJ1456">
        <v>0</v>
      </c>
      <c r="CK1456">
        <v>0</v>
      </c>
      <c r="CL1456" s="17">
        <v>0</v>
      </c>
      <c r="CM1456">
        <v>0.186</v>
      </c>
      <c r="CN1456">
        <v>101</v>
      </c>
      <c r="CO1456">
        <v>1</v>
      </c>
      <c r="CP1456">
        <v>0</v>
      </c>
      <c r="CQ1456">
        <v>21</v>
      </c>
      <c r="CR1456" s="33" t="s">
        <v>85</v>
      </c>
    </row>
    <row r="1457" spans="1:96" x14ac:dyDescent="0.25">
      <c r="A1457">
        <v>1456</v>
      </c>
      <c r="B1457">
        <v>91</v>
      </c>
      <c r="C1457" s="24" t="s">
        <v>4113</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454</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s="17">
        <v>0</v>
      </c>
      <c r="BT1457">
        <v>0</v>
      </c>
      <c r="BU1457">
        <v>0</v>
      </c>
      <c r="BV1457">
        <v>1</v>
      </c>
      <c r="BW1457" s="17">
        <v>0</v>
      </c>
      <c r="BX1457">
        <v>0</v>
      </c>
      <c r="BY1457">
        <v>0</v>
      </c>
      <c r="BZ1457" s="17">
        <v>0</v>
      </c>
      <c r="CA1457">
        <v>0</v>
      </c>
      <c r="CB1457">
        <v>0</v>
      </c>
      <c r="CC1457">
        <v>1</v>
      </c>
      <c r="CD1457">
        <v>1</v>
      </c>
      <c r="CE1457">
        <v>0</v>
      </c>
      <c r="CF1457">
        <v>0</v>
      </c>
      <c r="CG1457">
        <v>1</v>
      </c>
      <c r="CH1457">
        <v>0</v>
      </c>
      <c r="CI1457">
        <v>0</v>
      </c>
      <c r="CJ1457">
        <v>0</v>
      </c>
      <c r="CK1457">
        <v>0</v>
      </c>
      <c r="CL1457" s="17">
        <v>0</v>
      </c>
      <c r="CM1457">
        <v>0.222</v>
      </c>
      <c r="CN1457">
        <v>171</v>
      </c>
      <c r="CO1457">
        <v>1</v>
      </c>
      <c r="CP1457">
        <v>0</v>
      </c>
      <c r="CQ1457">
        <v>26</v>
      </c>
      <c r="CR1457" s="33" t="s">
        <v>85</v>
      </c>
    </row>
    <row r="1458" spans="1:96" x14ac:dyDescent="0.25">
      <c r="A1458">
        <v>1457</v>
      </c>
      <c r="B1458">
        <v>91</v>
      </c>
      <c r="C1458" s="24" t="s">
        <v>4113</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454</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s="17">
        <v>0</v>
      </c>
      <c r="BT1458">
        <v>0</v>
      </c>
      <c r="BU1458">
        <v>0</v>
      </c>
      <c r="BV1458">
        <v>1</v>
      </c>
      <c r="BW1458" s="17">
        <v>0</v>
      </c>
      <c r="BX1458">
        <v>0</v>
      </c>
      <c r="BY1458">
        <v>0</v>
      </c>
      <c r="BZ1458" s="17">
        <v>0</v>
      </c>
      <c r="CA1458">
        <v>0</v>
      </c>
      <c r="CB1458">
        <v>0</v>
      </c>
      <c r="CC1458">
        <v>1</v>
      </c>
      <c r="CD1458">
        <v>1</v>
      </c>
      <c r="CE1458">
        <v>0</v>
      </c>
      <c r="CF1458">
        <v>0</v>
      </c>
      <c r="CG1458">
        <v>1</v>
      </c>
      <c r="CH1458">
        <v>0</v>
      </c>
      <c r="CI1458">
        <v>0</v>
      </c>
      <c r="CJ1458">
        <v>0</v>
      </c>
      <c r="CK1458">
        <v>0</v>
      </c>
      <c r="CL1458" s="17">
        <v>0</v>
      </c>
      <c r="CM1458">
        <v>0.222</v>
      </c>
      <c r="CN1458">
        <v>171</v>
      </c>
      <c r="CO1458">
        <v>1</v>
      </c>
      <c r="CP1458">
        <v>0</v>
      </c>
      <c r="CQ1458">
        <v>26</v>
      </c>
      <c r="CR1458" s="33" t="s">
        <v>85</v>
      </c>
    </row>
    <row r="1459" spans="1:96" x14ac:dyDescent="0.25">
      <c r="A1459">
        <v>1458</v>
      </c>
      <c r="B1459">
        <v>91</v>
      </c>
      <c r="C1459" s="24" t="s">
        <v>4113</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454</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s="17">
        <v>0</v>
      </c>
      <c r="BT1459">
        <v>0</v>
      </c>
      <c r="BU1459">
        <v>0</v>
      </c>
      <c r="BV1459">
        <v>1</v>
      </c>
      <c r="BW1459" s="17">
        <v>0</v>
      </c>
      <c r="BX1459">
        <v>0</v>
      </c>
      <c r="BY1459">
        <v>0</v>
      </c>
      <c r="BZ1459" s="17">
        <v>0</v>
      </c>
      <c r="CA1459">
        <v>0</v>
      </c>
      <c r="CB1459">
        <v>0</v>
      </c>
      <c r="CC1459">
        <v>1</v>
      </c>
      <c r="CD1459">
        <v>1</v>
      </c>
      <c r="CE1459">
        <v>0</v>
      </c>
      <c r="CF1459">
        <v>0</v>
      </c>
      <c r="CG1459">
        <v>1</v>
      </c>
      <c r="CH1459">
        <v>0</v>
      </c>
      <c r="CI1459">
        <v>0</v>
      </c>
      <c r="CJ1459">
        <v>0</v>
      </c>
      <c r="CK1459">
        <v>0</v>
      </c>
      <c r="CL1459" s="17">
        <v>0</v>
      </c>
      <c r="CM1459">
        <v>0.222</v>
      </c>
      <c r="CN1459">
        <v>171</v>
      </c>
      <c r="CO1459">
        <v>1</v>
      </c>
      <c r="CP1459">
        <v>0</v>
      </c>
      <c r="CQ1459">
        <v>26</v>
      </c>
      <c r="CR1459" s="33" t="s">
        <v>85</v>
      </c>
    </row>
    <row r="1460" spans="1:96" x14ac:dyDescent="0.25">
      <c r="A1460">
        <v>1459</v>
      </c>
      <c r="B1460">
        <v>91</v>
      </c>
      <c r="C1460" s="24" t="s">
        <v>4113</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454</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s="17">
        <v>0</v>
      </c>
      <c r="BT1460">
        <v>0</v>
      </c>
      <c r="BU1460">
        <v>0</v>
      </c>
      <c r="BV1460">
        <v>1</v>
      </c>
      <c r="BW1460" s="17">
        <v>0</v>
      </c>
      <c r="BX1460">
        <v>0</v>
      </c>
      <c r="BY1460">
        <v>0</v>
      </c>
      <c r="BZ1460" s="17">
        <v>0</v>
      </c>
      <c r="CA1460">
        <v>0</v>
      </c>
      <c r="CB1460">
        <v>0</v>
      </c>
      <c r="CC1460">
        <v>1</v>
      </c>
      <c r="CD1460">
        <v>1</v>
      </c>
      <c r="CE1460">
        <v>0</v>
      </c>
      <c r="CF1460">
        <v>0</v>
      </c>
      <c r="CG1460">
        <v>1</v>
      </c>
      <c r="CH1460">
        <v>0</v>
      </c>
      <c r="CI1460">
        <v>0</v>
      </c>
      <c r="CJ1460">
        <v>0</v>
      </c>
      <c r="CK1460">
        <v>0</v>
      </c>
      <c r="CL1460" s="17">
        <v>0</v>
      </c>
      <c r="CM1460">
        <v>0.222</v>
      </c>
      <c r="CN1460">
        <v>171</v>
      </c>
      <c r="CO1460">
        <v>1</v>
      </c>
      <c r="CP1460">
        <v>0</v>
      </c>
      <c r="CQ1460">
        <v>26</v>
      </c>
      <c r="CR1460" s="33" t="s">
        <v>85</v>
      </c>
    </row>
    <row r="1461" spans="1:96" x14ac:dyDescent="0.25">
      <c r="A1461">
        <v>1460</v>
      </c>
      <c r="B1461">
        <v>91</v>
      </c>
      <c r="C1461" s="24" t="s">
        <v>4113</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454</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s="17">
        <v>0</v>
      </c>
      <c r="BT1461">
        <v>0</v>
      </c>
      <c r="BU1461">
        <v>0</v>
      </c>
      <c r="BV1461">
        <v>1</v>
      </c>
      <c r="BW1461" s="17">
        <v>0</v>
      </c>
      <c r="BX1461">
        <v>0</v>
      </c>
      <c r="BY1461">
        <v>0</v>
      </c>
      <c r="BZ1461" s="17">
        <v>0</v>
      </c>
      <c r="CA1461">
        <v>0</v>
      </c>
      <c r="CB1461">
        <v>0</v>
      </c>
      <c r="CC1461">
        <v>1</v>
      </c>
      <c r="CD1461">
        <v>1</v>
      </c>
      <c r="CE1461">
        <v>0</v>
      </c>
      <c r="CF1461">
        <v>0</v>
      </c>
      <c r="CG1461">
        <v>1</v>
      </c>
      <c r="CH1461">
        <v>0</v>
      </c>
      <c r="CI1461">
        <v>0</v>
      </c>
      <c r="CJ1461">
        <v>0</v>
      </c>
      <c r="CK1461">
        <v>0</v>
      </c>
      <c r="CL1461" s="17">
        <v>0</v>
      </c>
      <c r="CM1461">
        <v>0.222</v>
      </c>
      <c r="CN1461">
        <v>171</v>
      </c>
      <c r="CO1461">
        <v>1</v>
      </c>
      <c r="CP1461">
        <v>0</v>
      </c>
      <c r="CQ1461">
        <v>26</v>
      </c>
      <c r="CR1461" s="33" t="s">
        <v>85</v>
      </c>
    </row>
    <row r="1462" spans="1:96" x14ac:dyDescent="0.25">
      <c r="A1462">
        <v>1461</v>
      </c>
      <c r="B1462">
        <v>91</v>
      </c>
      <c r="C1462" s="24" t="s">
        <v>4113</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454</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s="17">
        <v>0</v>
      </c>
      <c r="BT1462">
        <v>0</v>
      </c>
      <c r="BU1462">
        <v>0</v>
      </c>
      <c r="BV1462">
        <v>1</v>
      </c>
      <c r="BW1462" s="17">
        <v>0</v>
      </c>
      <c r="BX1462">
        <v>0</v>
      </c>
      <c r="BY1462">
        <v>0</v>
      </c>
      <c r="BZ1462" s="17">
        <v>0</v>
      </c>
      <c r="CA1462">
        <v>0</v>
      </c>
      <c r="CB1462">
        <v>0</v>
      </c>
      <c r="CC1462">
        <v>1</v>
      </c>
      <c r="CD1462">
        <v>1</v>
      </c>
      <c r="CE1462">
        <v>0</v>
      </c>
      <c r="CF1462">
        <v>0</v>
      </c>
      <c r="CG1462">
        <v>1</v>
      </c>
      <c r="CH1462">
        <v>0</v>
      </c>
      <c r="CI1462">
        <v>0</v>
      </c>
      <c r="CJ1462">
        <v>0</v>
      </c>
      <c r="CK1462">
        <v>0</v>
      </c>
      <c r="CL1462" s="17">
        <v>0</v>
      </c>
      <c r="CM1462">
        <v>0.222</v>
      </c>
      <c r="CN1462">
        <v>171</v>
      </c>
      <c r="CO1462">
        <v>1</v>
      </c>
      <c r="CP1462">
        <v>0</v>
      </c>
      <c r="CQ1462">
        <v>26</v>
      </c>
      <c r="CR1462" s="33" t="s">
        <v>85</v>
      </c>
    </row>
    <row r="1463" spans="1:96" x14ac:dyDescent="0.25">
      <c r="A1463">
        <v>1462</v>
      </c>
      <c r="B1463">
        <v>91</v>
      </c>
      <c r="C1463" s="24" t="s">
        <v>4113</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463</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s="17">
        <v>0</v>
      </c>
      <c r="BT1463">
        <v>0</v>
      </c>
      <c r="BU1463">
        <v>0</v>
      </c>
      <c r="BV1463">
        <v>1</v>
      </c>
      <c r="BW1463" s="17">
        <v>0</v>
      </c>
      <c r="BX1463">
        <v>0</v>
      </c>
      <c r="BY1463">
        <v>0</v>
      </c>
      <c r="BZ1463" s="17">
        <v>0</v>
      </c>
      <c r="CA1463">
        <v>0</v>
      </c>
      <c r="CB1463">
        <v>0</v>
      </c>
      <c r="CC1463">
        <v>1</v>
      </c>
      <c r="CD1463">
        <v>1</v>
      </c>
      <c r="CE1463">
        <v>0</v>
      </c>
      <c r="CF1463">
        <v>0</v>
      </c>
      <c r="CG1463">
        <v>1</v>
      </c>
      <c r="CH1463">
        <v>0</v>
      </c>
      <c r="CI1463">
        <v>0</v>
      </c>
      <c r="CJ1463">
        <v>0</v>
      </c>
      <c r="CK1463">
        <v>0</v>
      </c>
      <c r="CL1463" s="17">
        <v>0</v>
      </c>
      <c r="CM1463">
        <v>0.222</v>
      </c>
      <c r="CN1463">
        <v>171</v>
      </c>
      <c r="CO1463">
        <v>1</v>
      </c>
      <c r="CP1463">
        <v>0</v>
      </c>
      <c r="CQ1463">
        <v>26</v>
      </c>
      <c r="CR1463" s="33" t="s">
        <v>85</v>
      </c>
    </row>
    <row r="1464" spans="1:96" x14ac:dyDescent="0.25">
      <c r="A1464">
        <v>1463</v>
      </c>
      <c r="B1464">
        <v>91</v>
      </c>
      <c r="C1464" s="24" t="s">
        <v>4113</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463</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s="17">
        <v>0</v>
      </c>
      <c r="BT1464">
        <v>0</v>
      </c>
      <c r="BU1464">
        <v>0</v>
      </c>
      <c r="BV1464">
        <v>1</v>
      </c>
      <c r="BW1464" s="17">
        <v>0</v>
      </c>
      <c r="BX1464">
        <v>0</v>
      </c>
      <c r="BY1464">
        <v>0</v>
      </c>
      <c r="BZ1464" s="17">
        <v>0</v>
      </c>
      <c r="CA1464">
        <v>0</v>
      </c>
      <c r="CB1464">
        <v>0</v>
      </c>
      <c r="CC1464">
        <v>1</v>
      </c>
      <c r="CD1464">
        <v>1</v>
      </c>
      <c r="CE1464">
        <v>0</v>
      </c>
      <c r="CF1464">
        <v>0</v>
      </c>
      <c r="CG1464">
        <v>1</v>
      </c>
      <c r="CH1464">
        <v>0</v>
      </c>
      <c r="CI1464">
        <v>0</v>
      </c>
      <c r="CJ1464">
        <v>0</v>
      </c>
      <c r="CK1464">
        <v>0</v>
      </c>
      <c r="CL1464" s="17">
        <v>0</v>
      </c>
      <c r="CM1464">
        <v>0.222</v>
      </c>
      <c r="CN1464">
        <v>171</v>
      </c>
      <c r="CO1464">
        <v>1</v>
      </c>
      <c r="CP1464">
        <v>0</v>
      </c>
      <c r="CQ1464">
        <v>26</v>
      </c>
      <c r="CR1464" s="33" t="s">
        <v>85</v>
      </c>
    </row>
    <row r="1465" spans="1:96" x14ac:dyDescent="0.25">
      <c r="A1465">
        <v>1464</v>
      </c>
      <c r="B1465">
        <v>91</v>
      </c>
      <c r="C1465" s="24" t="s">
        <v>4113</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463</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s="17">
        <v>0</v>
      </c>
      <c r="BT1465">
        <v>0</v>
      </c>
      <c r="BU1465">
        <v>0</v>
      </c>
      <c r="BV1465">
        <v>1</v>
      </c>
      <c r="BW1465" s="17">
        <v>0</v>
      </c>
      <c r="BX1465">
        <v>0</v>
      </c>
      <c r="BY1465">
        <v>0</v>
      </c>
      <c r="BZ1465" s="17">
        <v>0</v>
      </c>
      <c r="CA1465">
        <v>0</v>
      </c>
      <c r="CB1465">
        <v>0</v>
      </c>
      <c r="CC1465">
        <v>1</v>
      </c>
      <c r="CD1465">
        <v>1</v>
      </c>
      <c r="CE1465">
        <v>0</v>
      </c>
      <c r="CF1465">
        <v>0</v>
      </c>
      <c r="CG1465">
        <v>1</v>
      </c>
      <c r="CH1465">
        <v>0</v>
      </c>
      <c r="CI1465">
        <v>0</v>
      </c>
      <c r="CJ1465">
        <v>0</v>
      </c>
      <c r="CK1465">
        <v>0</v>
      </c>
      <c r="CL1465" s="17">
        <v>0</v>
      </c>
      <c r="CM1465">
        <v>0.222</v>
      </c>
      <c r="CN1465">
        <v>171</v>
      </c>
      <c r="CO1465">
        <v>1</v>
      </c>
      <c r="CP1465">
        <v>0</v>
      </c>
      <c r="CQ1465">
        <v>26</v>
      </c>
      <c r="CR1465" s="33" t="s">
        <v>85</v>
      </c>
    </row>
    <row r="1466" spans="1:96" x14ac:dyDescent="0.25">
      <c r="A1466">
        <v>1465</v>
      </c>
      <c r="B1466">
        <v>91</v>
      </c>
      <c r="C1466" s="24" t="s">
        <v>4113</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463</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s="17">
        <v>0</v>
      </c>
      <c r="BT1466">
        <v>0</v>
      </c>
      <c r="BU1466">
        <v>0</v>
      </c>
      <c r="BV1466">
        <v>1</v>
      </c>
      <c r="BW1466" s="17">
        <v>0</v>
      </c>
      <c r="BX1466">
        <v>0</v>
      </c>
      <c r="BY1466">
        <v>0</v>
      </c>
      <c r="BZ1466" s="17">
        <v>0</v>
      </c>
      <c r="CA1466">
        <v>0</v>
      </c>
      <c r="CB1466">
        <v>0</v>
      </c>
      <c r="CC1466">
        <v>1</v>
      </c>
      <c r="CD1466">
        <v>1</v>
      </c>
      <c r="CE1466">
        <v>0</v>
      </c>
      <c r="CF1466">
        <v>0</v>
      </c>
      <c r="CG1466">
        <v>1</v>
      </c>
      <c r="CH1466">
        <v>0</v>
      </c>
      <c r="CI1466">
        <v>0</v>
      </c>
      <c r="CJ1466">
        <v>0</v>
      </c>
      <c r="CK1466">
        <v>0</v>
      </c>
      <c r="CL1466" s="17">
        <v>0</v>
      </c>
      <c r="CM1466">
        <v>0.222</v>
      </c>
      <c r="CN1466">
        <v>171</v>
      </c>
      <c r="CO1466">
        <v>1</v>
      </c>
      <c r="CP1466">
        <v>0</v>
      </c>
      <c r="CQ1466">
        <v>26</v>
      </c>
      <c r="CR1466" s="33" t="s">
        <v>85</v>
      </c>
    </row>
    <row r="1467" spans="1:96" x14ac:dyDescent="0.25">
      <c r="A1467">
        <v>1466</v>
      </c>
      <c r="B1467">
        <v>91</v>
      </c>
      <c r="C1467" s="24" t="s">
        <v>4113</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463</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s="17">
        <v>0</v>
      </c>
      <c r="BT1467">
        <v>0</v>
      </c>
      <c r="BU1467">
        <v>0</v>
      </c>
      <c r="BV1467">
        <v>1</v>
      </c>
      <c r="BW1467" s="17">
        <v>0</v>
      </c>
      <c r="BX1467">
        <v>0</v>
      </c>
      <c r="BY1467">
        <v>0</v>
      </c>
      <c r="BZ1467" s="17">
        <v>0</v>
      </c>
      <c r="CA1467">
        <v>0</v>
      </c>
      <c r="CB1467">
        <v>0</v>
      </c>
      <c r="CC1467">
        <v>1</v>
      </c>
      <c r="CD1467">
        <v>1</v>
      </c>
      <c r="CE1467">
        <v>0</v>
      </c>
      <c r="CF1467">
        <v>0</v>
      </c>
      <c r="CG1467">
        <v>1</v>
      </c>
      <c r="CH1467">
        <v>0</v>
      </c>
      <c r="CI1467">
        <v>0</v>
      </c>
      <c r="CJ1467">
        <v>0</v>
      </c>
      <c r="CK1467">
        <v>0</v>
      </c>
      <c r="CL1467" s="17">
        <v>0</v>
      </c>
      <c r="CM1467">
        <v>0.222</v>
      </c>
      <c r="CN1467">
        <v>171</v>
      </c>
      <c r="CO1467">
        <v>1</v>
      </c>
      <c r="CP1467">
        <v>0</v>
      </c>
      <c r="CQ1467">
        <v>26</v>
      </c>
      <c r="CR1467" s="33" t="s">
        <v>85</v>
      </c>
    </row>
    <row r="1468" spans="1:96" x14ac:dyDescent="0.25">
      <c r="A1468">
        <v>1467</v>
      </c>
      <c r="B1468">
        <v>91</v>
      </c>
      <c r="C1468" s="24" t="s">
        <v>4113</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463</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s="17">
        <v>0</v>
      </c>
      <c r="BT1468">
        <v>0</v>
      </c>
      <c r="BU1468">
        <v>0</v>
      </c>
      <c r="BV1468">
        <v>1</v>
      </c>
      <c r="BW1468" s="17">
        <v>0</v>
      </c>
      <c r="BX1468">
        <v>0</v>
      </c>
      <c r="BY1468">
        <v>0</v>
      </c>
      <c r="BZ1468" s="17">
        <v>0</v>
      </c>
      <c r="CA1468">
        <v>0</v>
      </c>
      <c r="CB1468">
        <v>0</v>
      </c>
      <c r="CC1468">
        <v>1</v>
      </c>
      <c r="CD1468">
        <v>1</v>
      </c>
      <c r="CE1468">
        <v>0</v>
      </c>
      <c r="CF1468">
        <v>0</v>
      </c>
      <c r="CG1468">
        <v>1</v>
      </c>
      <c r="CH1468">
        <v>0</v>
      </c>
      <c r="CI1468">
        <v>0</v>
      </c>
      <c r="CJ1468">
        <v>0</v>
      </c>
      <c r="CK1468">
        <v>0</v>
      </c>
      <c r="CL1468" s="17">
        <v>0</v>
      </c>
      <c r="CM1468">
        <v>0.222</v>
      </c>
      <c r="CN1468">
        <v>171</v>
      </c>
      <c r="CO1468">
        <v>1</v>
      </c>
      <c r="CP1468">
        <v>0</v>
      </c>
      <c r="CQ1468">
        <v>26</v>
      </c>
      <c r="CR1468" s="33" t="s">
        <v>85</v>
      </c>
    </row>
    <row r="1469" spans="1:96" x14ac:dyDescent="0.25">
      <c r="A1469">
        <v>1468</v>
      </c>
      <c r="B1469">
        <v>91</v>
      </c>
      <c r="C1469" s="24" t="s">
        <v>4113</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454</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s="17">
        <v>0</v>
      </c>
      <c r="BT1469">
        <v>0</v>
      </c>
      <c r="BU1469">
        <v>0</v>
      </c>
      <c r="BV1469">
        <v>1</v>
      </c>
      <c r="BW1469" s="17">
        <v>0</v>
      </c>
      <c r="BX1469">
        <v>0</v>
      </c>
      <c r="BY1469">
        <v>0</v>
      </c>
      <c r="BZ1469" s="17">
        <v>0</v>
      </c>
      <c r="CA1469">
        <v>0</v>
      </c>
      <c r="CB1469">
        <v>0</v>
      </c>
      <c r="CC1469">
        <v>1</v>
      </c>
      <c r="CD1469">
        <v>1</v>
      </c>
      <c r="CE1469">
        <v>0</v>
      </c>
      <c r="CF1469">
        <v>0</v>
      </c>
      <c r="CG1469">
        <v>1</v>
      </c>
      <c r="CH1469">
        <v>0</v>
      </c>
      <c r="CI1469">
        <v>0</v>
      </c>
      <c r="CJ1469">
        <v>1</v>
      </c>
      <c r="CK1469">
        <v>0</v>
      </c>
      <c r="CL1469" s="17">
        <v>0</v>
      </c>
      <c r="CM1469">
        <v>0.222</v>
      </c>
      <c r="CN1469">
        <v>171</v>
      </c>
      <c r="CO1469">
        <v>1</v>
      </c>
      <c r="CP1469">
        <v>0</v>
      </c>
      <c r="CQ1469">
        <v>26</v>
      </c>
      <c r="CR1469" s="33" t="s">
        <v>85</v>
      </c>
    </row>
    <row r="1470" spans="1:96" x14ac:dyDescent="0.25">
      <c r="A1470">
        <v>1469</v>
      </c>
      <c r="B1470">
        <v>91</v>
      </c>
      <c r="C1470" s="24" t="s">
        <v>4113</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454</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s="17">
        <v>0</v>
      </c>
      <c r="BT1470">
        <v>0</v>
      </c>
      <c r="BU1470">
        <v>0</v>
      </c>
      <c r="BV1470">
        <v>1</v>
      </c>
      <c r="BW1470" s="17">
        <v>0</v>
      </c>
      <c r="BX1470">
        <v>0</v>
      </c>
      <c r="BY1470">
        <v>0</v>
      </c>
      <c r="BZ1470" s="17">
        <v>0</v>
      </c>
      <c r="CA1470">
        <v>0</v>
      </c>
      <c r="CB1470">
        <v>0</v>
      </c>
      <c r="CC1470">
        <v>1</v>
      </c>
      <c r="CD1470">
        <v>1</v>
      </c>
      <c r="CE1470">
        <v>0</v>
      </c>
      <c r="CF1470">
        <v>0</v>
      </c>
      <c r="CG1470">
        <v>1</v>
      </c>
      <c r="CH1470">
        <v>0</v>
      </c>
      <c r="CI1470">
        <v>0</v>
      </c>
      <c r="CJ1470">
        <v>1</v>
      </c>
      <c r="CK1470">
        <v>0</v>
      </c>
      <c r="CL1470" s="17">
        <v>0</v>
      </c>
      <c r="CM1470">
        <v>0.222</v>
      </c>
      <c r="CN1470">
        <v>171</v>
      </c>
      <c r="CO1470">
        <v>1</v>
      </c>
      <c r="CP1470">
        <v>0</v>
      </c>
      <c r="CQ1470">
        <v>26</v>
      </c>
      <c r="CR1470" s="33" t="s">
        <v>85</v>
      </c>
    </row>
    <row r="1471" spans="1:96" x14ac:dyDescent="0.25">
      <c r="A1471">
        <v>1470</v>
      </c>
      <c r="B1471">
        <v>91</v>
      </c>
      <c r="C1471" s="24" t="s">
        <v>4113</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454</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s="17">
        <v>0</v>
      </c>
      <c r="BT1471">
        <v>0</v>
      </c>
      <c r="BU1471">
        <v>0</v>
      </c>
      <c r="BV1471">
        <v>1</v>
      </c>
      <c r="BW1471" s="17">
        <v>0</v>
      </c>
      <c r="BX1471">
        <v>0</v>
      </c>
      <c r="BY1471">
        <v>0</v>
      </c>
      <c r="BZ1471" s="17">
        <v>0</v>
      </c>
      <c r="CA1471">
        <v>0</v>
      </c>
      <c r="CB1471">
        <v>0</v>
      </c>
      <c r="CC1471">
        <v>1</v>
      </c>
      <c r="CD1471">
        <v>1</v>
      </c>
      <c r="CE1471">
        <v>0</v>
      </c>
      <c r="CF1471">
        <v>0</v>
      </c>
      <c r="CG1471">
        <v>1</v>
      </c>
      <c r="CH1471">
        <v>0</v>
      </c>
      <c r="CI1471">
        <v>0</v>
      </c>
      <c r="CJ1471">
        <v>1</v>
      </c>
      <c r="CK1471">
        <v>0</v>
      </c>
      <c r="CL1471" s="17">
        <v>0</v>
      </c>
      <c r="CM1471">
        <v>0.222</v>
      </c>
      <c r="CN1471">
        <v>171</v>
      </c>
      <c r="CO1471">
        <v>1</v>
      </c>
      <c r="CP1471">
        <v>0</v>
      </c>
      <c r="CQ1471">
        <v>26</v>
      </c>
      <c r="CR1471" s="33" t="s">
        <v>85</v>
      </c>
    </row>
    <row r="1472" spans="1:96" x14ac:dyDescent="0.25">
      <c r="A1472">
        <v>1471</v>
      </c>
      <c r="B1472">
        <v>91</v>
      </c>
      <c r="C1472" s="24" t="s">
        <v>4113</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454</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s="17">
        <v>0</v>
      </c>
      <c r="BT1472">
        <v>0</v>
      </c>
      <c r="BU1472">
        <v>0</v>
      </c>
      <c r="BV1472">
        <v>1</v>
      </c>
      <c r="BW1472" s="17">
        <v>0</v>
      </c>
      <c r="BX1472">
        <v>0</v>
      </c>
      <c r="BY1472">
        <v>0</v>
      </c>
      <c r="BZ1472" s="17">
        <v>0</v>
      </c>
      <c r="CA1472">
        <v>0</v>
      </c>
      <c r="CB1472">
        <v>0</v>
      </c>
      <c r="CC1472">
        <v>1</v>
      </c>
      <c r="CD1472">
        <v>1</v>
      </c>
      <c r="CE1472">
        <v>0</v>
      </c>
      <c r="CF1472">
        <v>0</v>
      </c>
      <c r="CG1472">
        <v>1</v>
      </c>
      <c r="CH1472">
        <v>0</v>
      </c>
      <c r="CI1472">
        <v>0</v>
      </c>
      <c r="CJ1472">
        <v>1</v>
      </c>
      <c r="CK1472">
        <v>0</v>
      </c>
      <c r="CL1472" s="17">
        <v>0</v>
      </c>
      <c r="CM1472">
        <v>0.222</v>
      </c>
      <c r="CN1472">
        <v>171</v>
      </c>
      <c r="CO1472">
        <v>1</v>
      </c>
      <c r="CP1472">
        <v>0</v>
      </c>
      <c r="CQ1472">
        <v>26</v>
      </c>
      <c r="CR1472" s="33" t="s">
        <v>85</v>
      </c>
    </row>
    <row r="1473" spans="1:96" x14ac:dyDescent="0.25">
      <c r="A1473">
        <v>1472</v>
      </c>
      <c r="B1473">
        <v>91</v>
      </c>
      <c r="C1473" s="24" t="s">
        <v>4113</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463</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s="17">
        <v>0</v>
      </c>
      <c r="BT1473">
        <v>0</v>
      </c>
      <c r="BU1473">
        <v>0</v>
      </c>
      <c r="BV1473">
        <v>1</v>
      </c>
      <c r="BW1473" s="17">
        <v>0</v>
      </c>
      <c r="BX1473">
        <v>0</v>
      </c>
      <c r="BY1473">
        <v>0</v>
      </c>
      <c r="BZ1473" s="17">
        <v>0</v>
      </c>
      <c r="CA1473">
        <v>0</v>
      </c>
      <c r="CB1473">
        <v>0</v>
      </c>
      <c r="CC1473">
        <v>1</v>
      </c>
      <c r="CD1473">
        <v>1</v>
      </c>
      <c r="CE1473">
        <v>0</v>
      </c>
      <c r="CF1473">
        <v>0</v>
      </c>
      <c r="CG1473">
        <v>1</v>
      </c>
      <c r="CH1473">
        <v>0</v>
      </c>
      <c r="CI1473">
        <v>0</v>
      </c>
      <c r="CJ1473">
        <v>1</v>
      </c>
      <c r="CK1473">
        <v>0</v>
      </c>
      <c r="CL1473" s="17">
        <v>0</v>
      </c>
      <c r="CM1473">
        <v>0.222</v>
      </c>
      <c r="CN1473">
        <v>171</v>
      </c>
      <c r="CO1473">
        <v>1</v>
      </c>
      <c r="CP1473">
        <v>0</v>
      </c>
      <c r="CQ1473">
        <v>26</v>
      </c>
      <c r="CR1473" s="33" t="s">
        <v>85</v>
      </c>
    </row>
    <row r="1474" spans="1:96" x14ac:dyDescent="0.25">
      <c r="A1474">
        <v>1473</v>
      </c>
      <c r="B1474">
        <v>91</v>
      </c>
      <c r="C1474" s="24" t="s">
        <v>4113</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463</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s="17">
        <v>0</v>
      </c>
      <c r="BT1474">
        <v>0</v>
      </c>
      <c r="BU1474">
        <v>0</v>
      </c>
      <c r="BV1474">
        <v>1</v>
      </c>
      <c r="BW1474" s="17">
        <v>0</v>
      </c>
      <c r="BX1474">
        <v>0</v>
      </c>
      <c r="BY1474">
        <v>0</v>
      </c>
      <c r="BZ1474" s="17">
        <v>0</v>
      </c>
      <c r="CA1474">
        <v>0</v>
      </c>
      <c r="CB1474">
        <v>0</v>
      </c>
      <c r="CC1474">
        <v>1</v>
      </c>
      <c r="CD1474">
        <v>1</v>
      </c>
      <c r="CE1474">
        <v>0</v>
      </c>
      <c r="CF1474">
        <v>0</v>
      </c>
      <c r="CG1474">
        <v>1</v>
      </c>
      <c r="CH1474">
        <v>0</v>
      </c>
      <c r="CI1474">
        <v>0</v>
      </c>
      <c r="CJ1474">
        <v>1</v>
      </c>
      <c r="CK1474">
        <v>0</v>
      </c>
      <c r="CL1474" s="17">
        <v>0</v>
      </c>
      <c r="CM1474">
        <v>0.222</v>
      </c>
      <c r="CN1474">
        <v>171</v>
      </c>
      <c r="CO1474">
        <v>1</v>
      </c>
      <c r="CP1474">
        <v>0</v>
      </c>
      <c r="CQ1474">
        <v>26</v>
      </c>
      <c r="CR1474" s="33" t="s">
        <v>85</v>
      </c>
    </row>
    <row r="1475" spans="1:96" x14ac:dyDescent="0.25">
      <c r="A1475">
        <v>1474</v>
      </c>
      <c r="B1475">
        <v>91</v>
      </c>
      <c r="C1475" s="24" t="s">
        <v>4113</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463</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s="17">
        <v>0</v>
      </c>
      <c r="BT1475">
        <v>0</v>
      </c>
      <c r="BU1475">
        <v>0</v>
      </c>
      <c r="BV1475">
        <v>1</v>
      </c>
      <c r="BW1475" s="17">
        <v>0</v>
      </c>
      <c r="BX1475">
        <v>0</v>
      </c>
      <c r="BY1475">
        <v>0</v>
      </c>
      <c r="BZ1475" s="17">
        <v>0</v>
      </c>
      <c r="CA1475">
        <v>0</v>
      </c>
      <c r="CB1475">
        <v>0</v>
      </c>
      <c r="CC1475">
        <v>1</v>
      </c>
      <c r="CD1475">
        <v>1</v>
      </c>
      <c r="CE1475">
        <v>0</v>
      </c>
      <c r="CF1475">
        <v>0</v>
      </c>
      <c r="CG1475">
        <v>1</v>
      </c>
      <c r="CH1475">
        <v>0</v>
      </c>
      <c r="CI1475">
        <v>0</v>
      </c>
      <c r="CJ1475">
        <v>1</v>
      </c>
      <c r="CK1475">
        <v>0</v>
      </c>
      <c r="CL1475" s="17">
        <v>0</v>
      </c>
      <c r="CM1475">
        <v>0.222</v>
      </c>
      <c r="CN1475">
        <v>171</v>
      </c>
      <c r="CO1475">
        <v>1</v>
      </c>
      <c r="CP1475">
        <v>0</v>
      </c>
      <c r="CQ1475">
        <v>26</v>
      </c>
      <c r="CR1475" s="33" t="s">
        <v>85</v>
      </c>
    </row>
    <row r="1476" spans="1:96" x14ac:dyDescent="0.25">
      <c r="A1476">
        <v>1475</v>
      </c>
      <c r="B1476">
        <v>91</v>
      </c>
      <c r="C1476" s="24" t="s">
        <v>4113</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463</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s="17">
        <v>0</v>
      </c>
      <c r="BT1476">
        <v>0</v>
      </c>
      <c r="BU1476">
        <v>0</v>
      </c>
      <c r="BV1476">
        <v>1</v>
      </c>
      <c r="BW1476" s="17">
        <v>0</v>
      </c>
      <c r="BX1476">
        <v>0</v>
      </c>
      <c r="BY1476">
        <v>0</v>
      </c>
      <c r="BZ1476" s="17">
        <v>0</v>
      </c>
      <c r="CA1476">
        <v>0</v>
      </c>
      <c r="CB1476">
        <v>0</v>
      </c>
      <c r="CC1476">
        <v>1</v>
      </c>
      <c r="CD1476">
        <v>1</v>
      </c>
      <c r="CE1476">
        <v>0</v>
      </c>
      <c r="CF1476">
        <v>0</v>
      </c>
      <c r="CG1476">
        <v>1</v>
      </c>
      <c r="CH1476">
        <v>0</v>
      </c>
      <c r="CI1476">
        <v>0</v>
      </c>
      <c r="CJ1476">
        <v>1</v>
      </c>
      <c r="CK1476">
        <v>0</v>
      </c>
      <c r="CL1476" s="17">
        <v>0</v>
      </c>
      <c r="CM1476">
        <v>0.222</v>
      </c>
      <c r="CN1476">
        <v>171</v>
      </c>
      <c r="CO1476">
        <v>1</v>
      </c>
      <c r="CP1476">
        <v>0</v>
      </c>
      <c r="CQ1476">
        <v>26</v>
      </c>
      <c r="CR1476" s="33" t="s">
        <v>85</v>
      </c>
    </row>
    <row r="1477" spans="1:96" x14ac:dyDescent="0.25">
      <c r="A1477">
        <v>1476</v>
      </c>
      <c r="B1477">
        <v>92</v>
      </c>
      <c r="C1477" s="24" t="s">
        <v>4121</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225</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s="17">
        <v>0</v>
      </c>
      <c r="BT1477">
        <v>1</v>
      </c>
      <c r="BU1477">
        <v>0</v>
      </c>
      <c r="BV1477">
        <v>0</v>
      </c>
      <c r="BW1477" s="17">
        <v>0</v>
      </c>
      <c r="BX1477">
        <v>0</v>
      </c>
      <c r="BY1477">
        <v>0</v>
      </c>
      <c r="BZ1477" s="17">
        <v>0</v>
      </c>
      <c r="CA1477">
        <v>0</v>
      </c>
      <c r="CB1477">
        <v>0</v>
      </c>
      <c r="CC1477">
        <v>1</v>
      </c>
      <c r="CD1477">
        <v>0</v>
      </c>
      <c r="CE1477">
        <v>1</v>
      </c>
      <c r="CF1477">
        <v>0</v>
      </c>
      <c r="CG1477">
        <v>0</v>
      </c>
      <c r="CH1477">
        <v>0</v>
      </c>
      <c r="CI1477">
        <v>0</v>
      </c>
      <c r="CJ1477">
        <v>0</v>
      </c>
      <c r="CK1477">
        <v>0</v>
      </c>
      <c r="CL1477" s="17">
        <v>0</v>
      </c>
      <c r="CM1477">
        <v>1.02</v>
      </c>
      <c r="CN1477">
        <v>662</v>
      </c>
      <c r="CO1477">
        <v>1</v>
      </c>
      <c r="CP1477">
        <v>0</v>
      </c>
      <c r="CQ1477">
        <v>16</v>
      </c>
      <c r="CR1477" s="33" t="s">
        <v>85</v>
      </c>
    </row>
    <row r="1478" spans="1:96" x14ac:dyDescent="0.25">
      <c r="A1478">
        <v>1477</v>
      </c>
      <c r="B1478">
        <v>92</v>
      </c>
      <c r="C1478" s="24" t="s">
        <v>4121</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225</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s="17">
        <v>0</v>
      </c>
      <c r="BT1478">
        <v>1</v>
      </c>
      <c r="BU1478">
        <v>0</v>
      </c>
      <c r="BV1478">
        <v>0</v>
      </c>
      <c r="BW1478" s="17">
        <v>0</v>
      </c>
      <c r="BX1478">
        <v>0</v>
      </c>
      <c r="BY1478">
        <v>0</v>
      </c>
      <c r="BZ1478" s="17">
        <v>0</v>
      </c>
      <c r="CA1478">
        <v>0</v>
      </c>
      <c r="CB1478">
        <v>0</v>
      </c>
      <c r="CC1478">
        <v>1</v>
      </c>
      <c r="CD1478">
        <v>0</v>
      </c>
      <c r="CE1478">
        <v>1</v>
      </c>
      <c r="CF1478">
        <v>0</v>
      </c>
      <c r="CG1478">
        <v>0</v>
      </c>
      <c r="CH1478">
        <v>0</v>
      </c>
      <c r="CI1478">
        <v>0</v>
      </c>
      <c r="CJ1478">
        <v>0</v>
      </c>
      <c r="CK1478">
        <v>0</v>
      </c>
      <c r="CL1478" s="17">
        <v>0</v>
      </c>
      <c r="CM1478">
        <v>1.02</v>
      </c>
      <c r="CN1478">
        <v>662</v>
      </c>
      <c r="CO1478">
        <v>1</v>
      </c>
      <c r="CP1478">
        <v>0</v>
      </c>
      <c r="CQ1478">
        <v>16</v>
      </c>
      <c r="CR1478" s="33" t="s">
        <v>85</v>
      </c>
    </row>
    <row r="1479" spans="1:96" x14ac:dyDescent="0.25">
      <c r="A1479">
        <v>1478</v>
      </c>
      <c r="B1479">
        <v>92</v>
      </c>
      <c r="C1479" s="24" t="s">
        <v>4121</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225</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s="17">
        <v>0</v>
      </c>
      <c r="BT1479">
        <v>1</v>
      </c>
      <c r="BU1479">
        <v>0</v>
      </c>
      <c r="BV1479">
        <v>0</v>
      </c>
      <c r="BW1479" s="17">
        <v>0</v>
      </c>
      <c r="BX1479">
        <v>0</v>
      </c>
      <c r="BY1479">
        <v>0</v>
      </c>
      <c r="BZ1479" s="17">
        <v>0</v>
      </c>
      <c r="CA1479">
        <v>0</v>
      </c>
      <c r="CB1479">
        <v>0</v>
      </c>
      <c r="CC1479">
        <v>1</v>
      </c>
      <c r="CD1479">
        <v>0</v>
      </c>
      <c r="CE1479">
        <v>1</v>
      </c>
      <c r="CF1479">
        <v>0</v>
      </c>
      <c r="CG1479">
        <v>0</v>
      </c>
      <c r="CH1479">
        <v>0</v>
      </c>
      <c r="CI1479">
        <v>0</v>
      </c>
      <c r="CJ1479">
        <v>0</v>
      </c>
      <c r="CK1479">
        <v>0</v>
      </c>
      <c r="CL1479" s="17">
        <v>0</v>
      </c>
      <c r="CM1479">
        <v>1.02</v>
      </c>
      <c r="CN1479">
        <v>662</v>
      </c>
      <c r="CO1479">
        <v>1</v>
      </c>
      <c r="CP1479">
        <v>0</v>
      </c>
      <c r="CQ1479">
        <v>16</v>
      </c>
      <c r="CR1479" s="33" t="s">
        <v>85</v>
      </c>
    </row>
    <row r="1480" spans="1:96" x14ac:dyDescent="0.25">
      <c r="A1480">
        <v>1479</v>
      </c>
      <c r="B1480">
        <v>92</v>
      </c>
      <c r="C1480" s="24" t="s">
        <v>4121</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225</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s="17">
        <v>0</v>
      </c>
      <c r="BT1480">
        <v>1</v>
      </c>
      <c r="BU1480">
        <v>0</v>
      </c>
      <c r="BV1480">
        <v>0</v>
      </c>
      <c r="BW1480" s="17">
        <v>0</v>
      </c>
      <c r="BX1480">
        <v>0</v>
      </c>
      <c r="BY1480">
        <v>0</v>
      </c>
      <c r="BZ1480" s="17">
        <v>0</v>
      </c>
      <c r="CA1480">
        <v>0</v>
      </c>
      <c r="CB1480">
        <v>0</v>
      </c>
      <c r="CC1480">
        <v>1</v>
      </c>
      <c r="CD1480">
        <v>0</v>
      </c>
      <c r="CE1480">
        <v>1</v>
      </c>
      <c r="CF1480">
        <v>0</v>
      </c>
      <c r="CG1480">
        <v>0</v>
      </c>
      <c r="CH1480">
        <v>0</v>
      </c>
      <c r="CI1480">
        <v>0</v>
      </c>
      <c r="CJ1480">
        <v>0</v>
      </c>
      <c r="CK1480">
        <v>0</v>
      </c>
      <c r="CL1480" s="17">
        <v>0</v>
      </c>
      <c r="CM1480">
        <v>1.02</v>
      </c>
      <c r="CN1480">
        <v>662</v>
      </c>
      <c r="CO1480">
        <v>1</v>
      </c>
      <c r="CP1480">
        <v>0</v>
      </c>
      <c r="CQ1480">
        <v>16</v>
      </c>
      <c r="CR1480" s="33" t="s">
        <v>85</v>
      </c>
    </row>
    <row r="1481" spans="1:96" x14ac:dyDescent="0.25">
      <c r="A1481">
        <v>1480</v>
      </c>
      <c r="B1481">
        <v>92</v>
      </c>
      <c r="C1481" s="24" t="s">
        <v>4121</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225</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s="17">
        <v>0</v>
      </c>
      <c r="BT1481">
        <v>1</v>
      </c>
      <c r="BU1481">
        <v>0</v>
      </c>
      <c r="BV1481">
        <v>0</v>
      </c>
      <c r="BW1481" s="17">
        <v>0</v>
      </c>
      <c r="BX1481">
        <v>0</v>
      </c>
      <c r="BY1481">
        <v>0</v>
      </c>
      <c r="BZ1481" s="17">
        <v>0</v>
      </c>
      <c r="CA1481">
        <v>0</v>
      </c>
      <c r="CB1481">
        <v>0</v>
      </c>
      <c r="CC1481">
        <v>1</v>
      </c>
      <c r="CD1481">
        <v>0</v>
      </c>
      <c r="CE1481">
        <v>1</v>
      </c>
      <c r="CF1481">
        <v>0</v>
      </c>
      <c r="CG1481">
        <v>0</v>
      </c>
      <c r="CH1481">
        <v>0</v>
      </c>
      <c r="CI1481">
        <v>0</v>
      </c>
      <c r="CJ1481">
        <v>0</v>
      </c>
      <c r="CK1481">
        <v>0</v>
      </c>
      <c r="CL1481" s="17">
        <v>0</v>
      </c>
      <c r="CM1481">
        <v>1.02</v>
      </c>
      <c r="CN1481">
        <v>662</v>
      </c>
      <c r="CO1481">
        <v>1</v>
      </c>
      <c r="CP1481">
        <v>0</v>
      </c>
      <c r="CQ1481">
        <v>16</v>
      </c>
      <c r="CR1481" s="33" t="s">
        <v>85</v>
      </c>
    </row>
    <row r="1482" spans="1:96" x14ac:dyDescent="0.25">
      <c r="A1482">
        <v>1481</v>
      </c>
      <c r="B1482">
        <v>92</v>
      </c>
      <c r="C1482" s="24" t="s">
        <v>4121</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225</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s="17">
        <v>0</v>
      </c>
      <c r="BT1482">
        <v>1</v>
      </c>
      <c r="BU1482">
        <v>0</v>
      </c>
      <c r="BV1482">
        <v>0</v>
      </c>
      <c r="BW1482" s="17">
        <v>0</v>
      </c>
      <c r="BX1482">
        <v>0</v>
      </c>
      <c r="BY1482">
        <v>0</v>
      </c>
      <c r="BZ1482" s="17">
        <v>0</v>
      </c>
      <c r="CA1482">
        <v>0</v>
      </c>
      <c r="CB1482">
        <v>0</v>
      </c>
      <c r="CC1482">
        <v>1</v>
      </c>
      <c r="CD1482">
        <v>0</v>
      </c>
      <c r="CE1482">
        <v>1</v>
      </c>
      <c r="CF1482">
        <v>0</v>
      </c>
      <c r="CG1482">
        <v>0</v>
      </c>
      <c r="CH1482">
        <v>0</v>
      </c>
      <c r="CI1482">
        <v>0</v>
      </c>
      <c r="CJ1482">
        <v>0</v>
      </c>
      <c r="CK1482">
        <v>0</v>
      </c>
      <c r="CL1482" s="17">
        <v>0</v>
      </c>
      <c r="CM1482">
        <v>1.02</v>
      </c>
      <c r="CN1482">
        <v>662</v>
      </c>
      <c r="CO1482">
        <v>1</v>
      </c>
      <c r="CP1482">
        <v>0</v>
      </c>
      <c r="CQ1482">
        <v>16</v>
      </c>
      <c r="CR1482" s="33" t="s">
        <v>85</v>
      </c>
    </row>
    <row r="1483" spans="1:96" x14ac:dyDescent="0.25">
      <c r="A1483">
        <v>1482</v>
      </c>
      <c r="B1483">
        <v>92</v>
      </c>
      <c r="C1483" s="24" t="s">
        <v>4121</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225</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s="17">
        <v>0</v>
      </c>
      <c r="BT1483">
        <v>1</v>
      </c>
      <c r="BU1483">
        <v>0</v>
      </c>
      <c r="BV1483">
        <v>0</v>
      </c>
      <c r="BW1483" s="17">
        <v>0</v>
      </c>
      <c r="BX1483">
        <v>0</v>
      </c>
      <c r="BY1483">
        <v>0</v>
      </c>
      <c r="BZ1483" s="17">
        <v>0</v>
      </c>
      <c r="CA1483">
        <v>0</v>
      </c>
      <c r="CB1483">
        <v>0</v>
      </c>
      <c r="CC1483">
        <v>1</v>
      </c>
      <c r="CD1483">
        <v>0</v>
      </c>
      <c r="CE1483">
        <v>1</v>
      </c>
      <c r="CF1483">
        <v>0</v>
      </c>
      <c r="CG1483">
        <v>0</v>
      </c>
      <c r="CH1483">
        <v>0</v>
      </c>
      <c r="CI1483">
        <v>0</v>
      </c>
      <c r="CJ1483">
        <v>0</v>
      </c>
      <c r="CK1483">
        <v>0</v>
      </c>
      <c r="CL1483" s="17">
        <v>0</v>
      </c>
      <c r="CM1483">
        <v>1.02</v>
      </c>
      <c r="CN1483">
        <v>662</v>
      </c>
      <c r="CO1483">
        <v>1</v>
      </c>
      <c r="CP1483">
        <v>0</v>
      </c>
      <c r="CQ1483">
        <v>16</v>
      </c>
      <c r="CR1483" s="33" t="s">
        <v>85</v>
      </c>
    </row>
    <row r="1484" spans="1:96" x14ac:dyDescent="0.25">
      <c r="A1484">
        <v>1483</v>
      </c>
      <c r="B1484">
        <v>92</v>
      </c>
      <c r="C1484" s="24" t="s">
        <v>4121</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225</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s="17">
        <v>0</v>
      </c>
      <c r="BT1484">
        <v>1</v>
      </c>
      <c r="BU1484">
        <v>0</v>
      </c>
      <c r="BV1484">
        <v>0</v>
      </c>
      <c r="BW1484" s="17">
        <v>0</v>
      </c>
      <c r="BX1484">
        <v>0</v>
      </c>
      <c r="BY1484">
        <v>0</v>
      </c>
      <c r="BZ1484" s="17">
        <v>0</v>
      </c>
      <c r="CA1484">
        <v>0</v>
      </c>
      <c r="CB1484">
        <v>0</v>
      </c>
      <c r="CC1484">
        <v>1</v>
      </c>
      <c r="CD1484">
        <v>0</v>
      </c>
      <c r="CE1484">
        <v>1</v>
      </c>
      <c r="CF1484">
        <v>0</v>
      </c>
      <c r="CG1484">
        <v>0</v>
      </c>
      <c r="CH1484">
        <v>0</v>
      </c>
      <c r="CI1484">
        <v>0</v>
      </c>
      <c r="CJ1484">
        <v>0</v>
      </c>
      <c r="CK1484">
        <v>0</v>
      </c>
      <c r="CL1484" s="17">
        <v>0</v>
      </c>
      <c r="CM1484">
        <v>1.02</v>
      </c>
      <c r="CN1484">
        <v>662</v>
      </c>
      <c r="CO1484">
        <v>1</v>
      </c>
      <c r="CP1484">
        <v>0</v>
      </c>
      <c r="CQ1484">
        <v>16</v>
      </c>
      <c r="CR1484" s="33" t="s">
        <v>85</v>
      </c>
    </row>
    <row r="1485" spans="1:96" x14ac:dyDescent="0.25">
      <c r="A1485">
        <v>1484</v>
      </c>
      <c r="B1485">
        <v>92</v>
      </c>
      <c r="C1485" s="24" t="s">
        <v>4121</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225</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s="17">
        <v>0</v>
      </c>
      <c r="BT1485">
        <v>1</v>
      </c>
      <c r="BU1485">
        <v>0</v>
      </c>
      <c r="BV1485">
        <v>0</v>
      </c>
      <c r="BW1485" s="17">
        <v>0</v>
      </c>
      <c r="BX1485">
        <v>0</v>
      </c>
      <c r="BY1485">
        <v>0</v>
      </c>
      <c r="BZ1485" s="17">
        <v>0</v>
      </c>
      <c r="CA1485">
        <v>0</v>
      </c>
      <c r="CB1485">
        <v>0</v>
      </c>
      <c r="CC1485">
        <v>1</v>
      </c>
      <c r="CD1485">
        <v>0</v>
      </c>
      <c r="CE1485">
        <v>1</v>
      </c>
      <c r="CF1485">
        <v>0</v>
      </c>
      <c r="CG1485">
        <v>0</v>
      </c>
      <c r="CH1485">
        <v>0</v>
      </c>
      <c r="CI1485">
        <v>0</v>
      </c>
      <c r="CJ1485">
        <v>0</v>
      </c>
      <c r="CK1485">
        <v>0</v>
      </c>
      <c r="CL1485" s="17">
        <v>0</v>
      </c>
      <c r="CM1485">
        <v>1.02</v>
      </c>
      <c r="CN1485">
        <v>662</v>
      </c>
      <c r="CO1485">
        <v>1</v>
      </c>
      <c r="CP1485">
        <v>0</v>
      </c>
      <c r="CQ1485">
        <v>16</v>
      </c>
      <c r="CR1485" s="33" t="s">
        <v>85</v>
      </c>
    </row>
    <row r="1486" spans="1:96" x14ac:dyDescent="0.25">
      <c r="A1486">
        <v>1485</v>
      </c>
      <c r="B1486">
        <v>92</v>
      </c>
      <c r="C1486" s="24" t="s">
        <v>4121</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225</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s="17">
        <v>0</v>
      </c>
      <c r="BT1486">
        <v>1</v>
      </c>
      <c r="BU1486">
        <v>0</v>
      </c>
      <c r="BV1486">
        <v>0</v>
      </c>
      <c r="BW1486" s="17">
        <v>0</v>
      </c>
      <c r="BX1486">
        <v>0</v>
      </c>
      <c r="BY1486">
        <v>0</v>
      </c>
      <c r="BZ1486" s="17">
        <v>0</v>
      </c>
      <c r="CA1486">
        <v>0</v>
      </c>
      <c r="CB1486">
        <v>0</v>
      </c>
      <c r="CC1486">
        <v>1</v>
      </c>
      <c r="CD1486">
        <v>0</v>
      </c>
      <c r="CE1486">
        <v>1</v>
      </c>
      <c r="CF1486">
        <v>0</v>
      </c>
      <c r="CG1486">
        <v>0</v>
      </c>
      <c r="CH1486">
        <v>0</v>
      </c>
      <c r="CI1486">
        <v>0</v>
      </c>
      <c r="CJ1486">
        <v>0</v>
      </c>
      <c r="CK1486">
        <v>0</v>
      </c>
      <c r="CL1486" s="17">
        <v>0</v>
      </c>
      <c r="CM1486">
        <v>1.02</v>
      </c>
      <c r="CN1486">
        <v>662</v>
      </c>
      <c r="CO1486">
        <v>1</v>
      </c>
      <c r="CP1486">
        <v>0</v>
      </c>
      <c r="CQ1486">
        <v>16</v>
      </c>
      <c r="CR1486" s="33" t="s">
        <v>85</v>
      </c>
    </row>
    <row r="1487" spans="1:96" x14ac:dyDescent="0.25">
      <c r="A1487">
        <v>1486</v>
      </c>
      <c r="B1487">
        <v>92</v>
      </c>
      <c r="C1487" s="24" t="s">
        <v>4121</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225</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s="17">
        <v>0</v>
      </c>
      <c r="BT1487">
        <v>1</v>
      </c>
      <c r="BU1487">
        <v>0</v>
      </c>
      <c r="BV1487">
        <v>0</v>
      </c>
      <c r="BW1487" s="17">
        <v>0</v>
      </c>
      <c r="BX1487">
        <v>0</v>
      </c>
      <c r="BY1487">
        <v>0</v>
      </c>
      <c r="BZ1487" s="17">
        <v>0</v>
      </c>
      <c r="CA1487">
        <v>0</v>
      </c>
      <c r="CB1487">
        <v>0</v>
      </c>
      <c r="CC1487">
        <v>1</v>
      </c>
      <c r="CD1487">
        <v>0</v>
      </c>
      <c r="CE1487">
        <v>1</v>
      </c>
      <c r="CF1487">
        <v>0</v>
      </c>
      <c r="CG1487">
        <v>0</v>
      </c>
      <c r="CH1487">
        <v>0</v>
      </c>
      <c r="CI1487">
        <v>0</v>
      </c>
      <c r="CJ1487">
        <v>0</v>
      </c>
      <c r="CK1487">
        <v>0</v>
      </c>
      <c r="CL1487" s="17">
        <v>0</v>
      </c>
      <c r="CM1487">
        <v>1.02</v>
      </c>
      <c r="CN1487">
        <v>662</v>
      </c>
      <c r="CO1487">
        <v>1</v>
      </c>
      <c r="CP1487">
        <v>0</v>
      </c>
      <c r="CQ1487">
        <v>16</v>
      </c>
      <c r="CR1487" s="33" t="s">
        <v>85</v>
      </c>
    </row>
    <row r="1488" spans="1:96" x14ac:dyDescent="0.25">
      <c r="A1488">
        <v>1487</v>
      </c>
      <c r="B1488">
        <v>92</v>
      </c>
      <c r="C1488" s="24" t="s">
        <v>4121</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225</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s="17">
        <v>0</v>
      </c>
      <c r="BT1488">
        <v>1</v>
      </c>
      <c r="BU1488">
        <v>0</v>
      </c>
      <c r="BV1488">
        <v>0</v>
      </c>
      <c r="BW1488" s="17">
        <v>0</v>
      </c>
      <c r="BX1488">
        <v>0</v>
      </c>
      <c r="BY1488">
        <v>0</v>
      </c>
      <c r="BZ1488" s="17">
        <v>0</v>
      </c>
      <c r="CA1488">
        <v>0</v>
      </c>
      <c r="CB1488">
        <v>0</v>
      </c>
      <c r="CC1488">
        <v>1</v>
      </c>
      <c r="CD1488">
        <v>0</v>
      </c>
      <c r="CE1488">
        <v>1</v>
      </c>
      <c r="CF1488">
        <v>0</v>
      </c>
      <c r="CG1488">
        <v>0</v>
      </c>
      <c r="CH1488">
        <v>0</v>
      </c>
      <c r="CI1488">
        <v>0</v>
      </c>
      <c r="CJ1488">
        <v>0</v>
      </c>
      <c r="CK1488">
        <v>0</v>
      </c>
      <c r="CL1488" s="17">
        <v>0</v>
      </c>
      <c r="CM1488">
        <v>1.02</v>
      </c>
      <c r="CN1488">
        <v>662</v>
      </c>
      <c r="CO1488">
        <v>1</v>
      </c>
      <c r="CP1488">
        <v>0</v>
      </c>
      <c r="CQ1488">
        <v>16</v>
      </c>
      <c r="CR1488" s="33" t="s">
        <v>85</v>
      </c>
    </row>
    <row r="1489" spans="1:96" x14ac:dyDescent="0.25">
      <c r="A1489">
        <v>1488</v>
      </c>
      <c r="B1489">
        <v>92</v>
      </c>
      <c r="C1489" s="24" t="s">
        <v>4121</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225</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s="17">
        <v>0</v>
      </c>
      <c r="BT1489">
        <v>1</v>
      </c>
      <c r="BU1489">
        <v>0</v>
      </c>
      <c r="BV1489">
        <v>0</v>
      </c>
      <c r="BW1489" s="17">
        <v>0</v>
      </c>
      <c r="BX1489">
        <v>0</v>
      </c>
      <c r="BY1489">
        <v>0</v>
      </c>
      <c r="BZ1489" s="17">
        <v>0</v>
      </c>
      <c r="CA1489">
        <v>0</v>
      </c>
      <c r="CB1489">
        <v>0</v>
      </c>
      <c r="CC1489">
        <v>1</v>
      </c>
      <c r="CD1489">
        <v>0</v>
      </c>
      <c r="CE1489">
        <v>1</v>
      </c>
      <c r="CF1489">
        <v>0</v>
      </c>
      <c r="CG1489">
        <v>0</v>
      </c>
      <c r="CH1489">
        <v>0</v>
      </c>
      <c r="CI1489">
        <v>0</v>
      </c>
      <c r="CJ1489">
        <v>0</v>
      </c>
      <c r="CK1489">
        <v>0</v>
      </c>
      <c r="CL1489" s="17">
        <v>0</v>
      </c>
      <c r="CM1489">
        <v>1.02</v>
      </c>
      <c r="CN1489">
        <v>662</v>
      </c>
      <c r="CO1489">
        <v>1</v>
      </c>
      <c r="CP1489">
        <v>0</v>
      </c>
      <c r="CQ1489">
        <v>16</v>
      </c>
      <c r="CR1489" s="33" t="s">
        <v>85</v>
      </c>
    </row>
    <row r="1490" spans="1:96" x14ac:dyDescent="0.25">
      <c r="A1490">
        <v>1489</v>
      </c>
      <c r="B1490">
        <v>92</v>
      </c>
      <c r="C1490" s="24" t="s">
        <v>4121</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225</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s="17">
        <v>0</v>
      </c>
      <c r="BT1490">
        <v>1</v>
      </c>
      <c r="BU1490">
        <v>0</v>
      </c>
      <c r="BV1490">
        <v>0</v>
      </c>
      <c r="BW1490" s="17">
        <v>0</v>
      </c>
      <c r="BX1490">
        <v>0</v>
      </c>
      <c r="BY1490">
        <v>0</v>
      </c>
      <c r="BZ1490" s="17">
        <v>0</v>
      </c>
      <c r="CA1490">
        <v>0</v>
      </c>
      <c r="CB1490">
        <v>0</v>
      </c>
      <c r="CC1490">
        <v>1</v>
      </c>
      <c r="CD1490">
        <v>0</v>
      </c>
      <c r="CE1490">
        <v>1</v>
      </c>
      <c r="CF1490">
        <v>0</v>
      </c>
      <c r="CG1490">
        <v>0</v>
      </c>
      <c r="CH1490">
        <v>0</v>
      </c>
      <c r="CI1490">
        <v>0</v>
      </c>
      <c r="CJ1490">
        <v>0</v>
      </c>
      <c r="CK1490">
        <v>0</v>
      </c>
      <c r="CL1490" s="17">
        <v>0</v>
      </c>
      <c r="CM1490">
        <v>1.02</v>
      </c>
      <c r="CN1490">
        <v>662</v>
      </c>
      <c r="CO1490">
        <v>1</v>
      </c>
      <c r="CP1490">
        <v>0</v>
      </c>
      <c r="CQ1490">
        <v>16</v>
      </c>
      <c r="CR1490" s="33" t="s">
        <v>85</v>
      </c>
    </row>
    <row r="1491" spans="1:96" x14ac:dyDescent="0.25">
      <c r="A1491">
        <v>1490</v>
      </c>
      <c r="B1491">
        <v>92</v>
      </c>
      <c r="C1491" s="24" t="s">
        <v>4121</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225</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s="17">
        <v>0</v>
      </c>
      <c r="BT1491">
        <v>1</v>
      </c>
      <c r="BU1491">
        <v>0</v>
      </c>
      <c r="BV1491">
        <v>0</v>
      </c>
      <c r="BW1491" s="17">
        <v>0</v>
      </c>
      <c r="BX1491">
        <v>0</v>
      </c>
      <c r="BY1491">
        <v>0</v>
      </c>
      <c r="BZ1491" s="17">
        <v>0</v>
      </c>
      <c r="CA1491">
        <v>0</v>
      </c>
      <c r="CB1491">
        <v>0</v>
      </c>
      <c r="CC1491">
        <v>1</v>
      </c>
      <c r="CD1491">
        <v>0</v>
      </c>
      <c r="CE1491">
        <v>1</v>
      </c>
      <c r="CF1491">
        <v>0</v>
      </c>
      <c r="CG1491">
        <v>0</v>
      </c>
      <c r="CH1491">
        <v>0</v>
      </c>
      <c r="CI1491">
        <v>0</v>
      </c>
      <c r="CJ1491">
        <v>0</v>
      </c>
      <c r="CK1491">
        <v>0</v>
      </c>
      <c r="CL1491" s="17">
        <v>0</v>
      </c>
      <c r="CM1491">
        <v>1.02</v>
      </c>
      <c r="CN1491">
        <v>662</v>
      </c>
      <c r="CO1491">
        <v>1</v>
      </c>
      <c r="CP1491">
        <v>0</v>
      </c>
      <c r="CQ1491">
        <v>16</v>
      </c>
      <c r="CR1491" s="33" t="s">
        <v>85</v>
      </c>
    </row>
    <row r="1492" spans="1:96" x14ac:dyDescent="0.25">
      <c r="A1492">
        <v>1491</v>
      </c>
      <c r="B1492">
        <v>92</v>
      </c>
      <c r="C1492" s="24" t="s">
        <v>4121</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225</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s="17">
        <v>0</v>
      </c>
      <c r="BT1492">
        <v>1</v>
      </c>
      <c r="BU1492">
        <v>0</v>
      </c>
      <c r="BV1492">
        <v>0</v>
      </c>
      <c r="BW1492" s="17">
        <v>0</v>
      </c>
      <c r="BX1492">
        <v>0</v>
      </c>
      <c r="BY1492">
        <v>0</v>
      </c>
      <c r="BZ1492" s="17">
        <v>0</v>
      </c>
      <c r="CA1492">
        <v>0</v>
      </c>
      <c r="CB1492">
        <v>0</v>
      </c>
      <c r="CC1492">
        <v>1</v>
      </c>
      <c r="CD1492">
        <v>0</v>
      </c>
      <c r="CE1492">
        <v>1</v>
      </c>
      <c r="CF1492">
        <v>0</v>
      </c>
      <c r="CG1492">
        <v>0</v>
      </c>
      <c r="CH1492">
        <v>0</v>
      </c>
      <c r="CI1492">
        <v>0</v>
      </c>
      <c r="CJ1492">
        <v>0</v>
      </c>
      <c r="CK1492">
        <v>0</v>
      </c>
      <c r="CL1492" s="17">
        <v>0</v>
      </c>
      <c r="CM1492">
        <v>1.02</v>
      </c>
      <c r="CN1492">
        <v>662</v>
      </c>
      <c r="CO1492">
        <v>1</v>
      </c>
      <c r="CP1492">
        <v>0</v>
      </c>
      <c r="CQ1492">
        <v>16</v>
      </c>
      <c r="CR1492" s="33" t="s">
        <v>85</v>
      </c>
    </row>
    <row r="1493" spans="1:96" x14ac:dyDescent="0.25">
      <c r="A1493">
        <v>1492</v>
      </c>
      <c r="B1493">
        <v>92</v>
      </c>
      <c r="C1493" s="24" t="s">
        <v>4121</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225</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s="17">
        <v>0</v>
      </c>
      <c r="BT1493">
        <v>1</v>
      </c>
      <c r="BU1493">
        <v>0</v>
      </c>
      <c r="BV1493">
        <v>0</v>
      </c>
      <c r="BW1493" s="17">
        <v>0</v>
      </c>
      <c r="BX1493">
        <v>0</v>
      </c>
      <c r="BY1493">
        <v>0</v>
      </c>
      <c r="BZ1493" s="17">
        <v>0</v>
      </c>
      <c r="CA1493">
        <v>0</v>
      </c>
      <c r="CB1493">
        <v>0</v>
      </c>
      <c r="CC1493">
        <v>1</v>
      </c>
      <c r="CD1493">
        <v>0</v>
      </c>
      <c r="CE1493">
        <v>1</v>
      </c>
      <c r="CF1493">
        <v>0</v>
      </c>
      <c r="CG1493">
        <v>0</v>
      </c>
      <c r="CH1493">
        <v>0</v>
      </c>
      <c r="CI1493">
        <v>0</v>
      </c>
      <c r="CJ1493">
        <v>0</v>
      </c>
      <c r="CK1493">
        <v>0</v>
      </c>
      <c r="CL1493" s="17">
        <v>0</v>
      </c>
      <c r="CM1493">
        <v>1.02</v>
      </c>
      <c r="CN1493">
        <v>662</v>
      </c>
      <c r="CO1493">
        <v>1</v>
      </c>
      <c r="CP1493">
        <v>0</v>
      </c>
      <c r="CQ1493">
        <v>16</v>
      </c>
      <c r="CR1493" s="33" t="s">
        <v>85</v>
      </c>
    </row>
    <row r="1494" spans="1:96" x14ac:dyDescent="0.25">
      <c r="A1494">
        <v>1493</v>
      </c>
      <c r="B1494">
        <v>92</v>
      </c>
      <c r="C1494" s="24" t="s">
        <v>4121</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225</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s="17">
        <v>0</v>
      </c>
      <c r="BT1494">
        <v>1</v>
      </c>
      <c r="BU1494">
        <v>0</v>
      </c>
      <c r="BV1494">
        <v>0</v>
      </c>
      <c r="BW1494" s="17">
        <v>0</v>
      </c>
      <c r="BX1494">
        <v>0</v>
      </c>
      <c r="BY1494">
        <v>0</v>
      </c>
      <c r="BZ1494" s="17">
        <v>0</v>
      </c>
      <c r="CA1494">
        <v>0</v>
      </c>
      <c r="CB1494">
        <v>0</v>
      </c>
      <c r="CC1494">
        <v>1</v>
      </c>
      <c r="CD1494">
        <v>0</v>
      </c>
      <c r="CE1494">
        <v>1</v>
      </c>
      <c r="CF1494">
        <v>0</v>
      </c>
      <c r="CG1494">
        <v>0</v>
      </c>
      <c r="CH1494">
        <v>0</v>
      </c>
      <c r="CI1494">
        <v>0</v>
      </c>
      <c r="CJ1494">
        <v>0</v>
      </c>
      <c r="CK1494">
        <v>0</v>
      </c>
      <c r="CL1494" s="17">
        <v>0</v>
      </c>
      <c r="CM1494">
        <v>1.02</v>
      </c>
      <c r="CN1494">
        <v>662</v>
      </c>
      <c r="CO1494">
        <v>1</v>
      </c>
      <c r="CP1494">
        <v>0</v>
      </c>
      <c r="CQ1494">
        <v>16</v>
      </c>
      <c r="CR1494" s="33" t="s">
        <v>85</v>
      </c>
    </row>
    <row r="1495" spans="1:96" x14ac:dyDescent="0.25">
      <c r="A1495">
        <v>1494</v>
      </c>
      <c r="B1495">
        <v>92</v>
      </c>
      <c r="C1495" s="24" t="s">
        <v>4121</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225</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s="17">
        <v>0</v>
      </c>
      <c r="BT1495">
        <v>1</v>
      </c>
      <c r="BU1495">
        <v>0</v>
      </c>
      <c r="BV1495">
        <v>0</v>
      </c>
      <c r="BW1495" s="17">
        <v>0</v>
      </c>
      <c r="BX1495">
        <v>0</v>
      </c>
      <c r="BY1495">
        <v>0</v>
      </c>
      <c r="BZ1495" s="17">
        <v>0</v>
      </c>
      <c r="CA1495">
        <v>0</v>
      </c>
      <c r="CB1495">
        <v>0</v>
      </c>
      <c r="CC1495">
        <v>1</v>
      </c>
      <c r="CD1495">
        <v>0</v>
      </c>
      <c r="CE1495">
        <v>1</v>
      </c>
      <c r="CF1495">
        <v>0</v>
      </c>
      <c r="CG1495">
        <v>0</v>
      </c>
      <c r="CH1495">
        <v>0</v>
      </c>
      <c r="CI1495">
        <v>0</v>
      </c>
      <c r="CJ1495">
        <v>0</v>
      </c>
      <c r="CK1495">
        <v>0</v>
      </c>
      <c r="CL1495" s="17">
        <v>0</v>
      </c>
      <c r="CM1495">
        <v>1.02</v>
      </c>
      <c r="CN1495">
        <v>662</v>
      </c>
      <c r="CO1495">
        <v>1</v>
      </c>
      <c r="CP1495">
        <v>0</v>
      </c>
      <c r="CQ1495">
        <v>16</v>
      </c>
      <c r="CR1495" s="33" t="s">
        <v>85</v>
      </c>
    </row>
    <row r="1496" spans="1:96" x14ac:dyDescent="0.25">
      <c r="A1496">
        <v>1495</v>
      </c>
      <c r="B1496">
        <v>92</v>
      </c>
      <c r="C1496" s="24" t="s">
        <v>4121</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225</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s="17">
        <v>0</v>
      </c>
      <c r="BT1496">
        <v>1</v>
      </c>
      <c r="BU1496">
        <v>0</v>
      </c>
      <c r="BV1496">
        <v>0</v>
      </c>
      <c r="BW1496" s="17">
        <v>0</v>
      </c>
      <c r="BX1496">
        <v>0</v>
      </c>
      <c r="BY1496">
        <v>0</v>
      </c>
      <c r="BZ1496" s="17">
        <v>0</v>
      </c>
      <c r="CA1496">
        <v>0</v>
      </c>
      <c r="CB1496">
        <v>0</v>
      </c>
      <c r="CC1496">
        <v>1</v>
      </c>
      <c r="CD1496">
        <v>0</v>
      </c>
      <c r="CE1496">
        <v>1</v>
      </c>
      <c r="CF1496">
        <v>0</v>
      </c>
      <c r="CG1496">
        <v>0</v>
      </c>
      <c r="CH1496">
        <v>0</v>
      </c>
      <c r="CI1496">
        <v>0</v>
      </c>
      <c r="CJ1496">
        <v>0</v>
      </c>
      <c r="CK1496">
        <v>0</v>
      </c>
      <c r="CL1496" s="17">
        <v>0</v>
      </c>
      <c r="CM1496">
        <v>1.02</v>
      </c>
      <c r="CN1496">
        <v>662</v>
      </c>
      <c r="CO1496">
        <v>1</v>
      </c>
      <c r="CP1496">
        <v>0</v>
      </c>
      <c r="CQ1496">
        <v>16</v>
      </c>
      <c r="CR1496" s="33" t="s">
        <v>85</v>
      </c>
    </row>
    <row r="1497" spans="1:96" x14ac:dyDescent="0.25">
      <c r="A1497">
        <v>1496</v>
      </c>
      <c r="B1497">
        <v>93</v>
      </c>
      <c r="C1497" s="24" t="s">
        <v>4122</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319</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s="17">
        <v>0</v>
      </c>
      <c r="BT1497">
        <v>0</v>
      </c>
      <c r="BU1497">
        <v>1</v>
      </c>
      <c r="BV1497">
        <v>0</v>
      </c>
      <c r="BW1497" s="17">
        <v>0</v>
      </c>
      <c r="BX1497">
        <v>0</v>
      </c>
      <c r="BY1497">
        <v>0</v>
      </c>
      <c r="BZ1497" s="17">
        <v>0</v>
      </c>
      <c r="CA1497">
        <v>1</v>
      </c>
      <c r="CB1497">
        <v>1</v>
      </c>
      <c r="CC1497">
        <v>0</v>
      </c>
      <c r="CD1497">
        <v>0</v>
      </c>
      <c r="CE1497">
        <v>0</v>
      </c>
      <c r="CF1497">
        <v>0</v>
      </c>
      <c r="CG1497">
        <v>0</v>
      </c>
      <c r="CH1497">
        <v>0</v>
      </c>
      <c r="CI1497">
        <v>0</v>
      </c>
      <c r="CJ1497">
        <v>0</v>
      </c>
      <c r="CK1497">
        <v>1</v>
      </c>
      <c r="CL1497" s="17">
        <v>0</v>
      </c>
      <c r="CM1497">
        <v>3.0070000000000001</v>
      </c>
      <c r="CN1497">
        <v>888</v>
      </c>
      <c r="CO1497">
        <v>1</v>
      </c>
      <c r="CP1497">
        <v>0</v>
      </c>
      <c r="CQ1497">
        <v>16</v>
      </c>
      <c r="CR1497" s="33" t="s">
        <v>85</v>
      </c>
    </row>
    <row r="1498" spans="1:96" x14ac:dyDescent="0.25">
      <c r="A1498">
        <v>1497</v>
      </c>
      <c r="B1498">
        <v>93</v>
      </c>
      <c r="C1498" s="24" t="s">
        <v>4122</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319</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s="17">
        <v>1</v>
      </c>
      <c r="BT1498">
        <v>0</v>
      </c>
      <c r="BU1498">
        <v>1</v>
      </c>
      <c r="BV1498">
        <v>0</v>
      </c>
      <c r="BW1498" s="17">
        <v>0</v>
      </c>
      <c r="BX1498">
        <v>0</v>
      </c>
      <c r="BY1498">
        <v>0</v>
      </c>
      <c r="BZ1498" s="17">
        <v>1</v>
      </c>
      <c r="CA1498">
        <v>1</v>
      </c>
      <c r="CB1498">
        <v>1</v>
      </c>
      <c r="CC1498">
        <v>0</v>
      </c>
      <c r="CD1498">
        <v>0</v>
      </c>
      <c r="CE1498">
        <v>0</v>
      </c>
      <c r="CF1498">
        <v>0</v>
      </c>
      <c r="CG1498">
        <v>0</v>
      </c>
      <c r="CH1498">
        <v>0</v>
      </c>
      <c r="CI1498">
        <v>0</v>
      </c>
      <c r="CJ1498">
        <v>0</v>
      </c>
      <c r="CK1498">
        <v>1</v>
      </c>
      <c r="CL1498" s="17">
        <v>0</v>
      </c>
      <c r="CM1498">
        <v>3.0070000000000001</v>
      </c>
      <c r="CN1498">
        <v>888</v>
      </c>
      <c r="CO1498">
        <v>1</v>
      </c>
      <c r="CP1498">
        <v>0</v>
      </c>
      <c r="CQ1498">
        <v>16</v>
      </c>
      <c r="CR1498" s="33" t="s">
        <v>85</v>
      </c>
    </row>
    <row r="1499" spans="1:96" x14ac:dyDescent="0.25">
      <c r="A1499">
        <v>1498</v>
      </c>
      <c r="B1499">
        <v>93</v>
      </c>
      <c r="C1499" s="24" t="s">
        <v>4122</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319</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1</v>
      </c>
      <c r="BR1499">
        <v>0</v>
      </c>
      <c r="BS1499" s="17">
        <v>0</v>
      </c>
      <c r="BT1499">
        <v>0</v>
      </c>
      <c r="BU1499">
        <v>1</v>
      </c>
      <c r="BV1499">
        <v>0</v>
      </c>
      <c r="BW1499" s="17">
        <v>0</v>
      </c>
      <c r="BX1499">
        <v>0</v>
      </c>
      <c r="BY1499">
        <v>0</v>
      </c>
      <c r="BZ1499" s="17">
        <v>0</v>
      </c>
      <c r="CA1499">
        <v>1</v>
      </c>
      <c r="CB1499">
        <v>1</v>
      </c>
      <c r="CC1499">
        <v>0</v>
      </c>
      <c r="CD1499">
        <v>0</v>
      </c>
      <c r="CE1499">
        <v>0</v>
      </c>
      <c r="CF1499">
        <v>0</v>
      </c>
      <c r="CG1499">
        <v>0</v>
      </c>
      <c r="CH1499">
        <v>0</v>
      </c>
      <c r="CI1499">
        <v>0</v>
      </c>
      <c r="CJ1499">
        <v>0</v>
      </c>
      <c r="CK1499">
        <v>1</v>
      </c>
      <c r="CL1499" s="17">
        <v>0</v>
      </c>
      <c r="CM1499">
        <v>3.0070000000000001</v>
      </c>
      <c r="CN1499">
        <v>888</v>
      </c>
      <c r="CO1499">
        <v>1</v>
      </c>
      <c r="CP1499">
        <v>0</v>
      </c>
      <c r="CQ1499">
        <v>16</v>
      </c>
      <c r="CR1499" s="33" t="s">
        <v>85</v>
      </c>
    </row>
    <row r="1500" spans="1:96" x14ac:dyDescent="0.25">
      <c r="A1500">
        <v>1499</v>
      </c>
      <c r="B1500">
        <v>94</v>
      </c>
      <c r="C1500" s="24" t="s">
        <v>4125</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319</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s="17">
        <v>0</v>
      </c>
      <c r="BT1500">
        <v>0</v>
      </c>
      <c r="BU1500">
        <v>0</v>
      </c>
      <c r="BV1500">
        <v>0</v>
      </c>
      <c r="BW1500" s="17">
        <v>1</v>
      </c>
      <c r="BX1500">
        <v>0</v>
      </c>
      <c r="BY1500">
        <v>0</v>
      </c>
      <c r="BZ1500" s="17">
        <v>0</v>
      </c>
      <c r="CA1500">
        <v>1</v>
      </c>
      <c r="CB1500">
        <v>1</v>
      </c>
      <c r="CC1500">
        <v>0</v>
      </c>
      <c r="CD1500">
        <v>0</v>
      </c>
      <c r="CE1500">
        <v>0</v>
      </c>
      <c r="CF1500">
        <v>0</v>
      </c>
      <c r="CG1500">
        <v>0</v>
      </c>
      <c r="CH1500">
        <v>0</v>
      </c>
      <c r="CI1500">
        <v>0</v>
      </c>
      <c r="CJ1500">
        <v>0</v>
      </c>
      <c r="CK1500">
        <v>1</v>
      </c>
      <c r="CL1500" s="17">
        <v>0</v>
      </c>
      <c r="CM1500">
        <v>0.78100000000000003</v>
      </c>
      <c r="CN1500">
        <v>100</v>
      </c>
      <c r="CO1500">
        <v>1</v>
      </c>
      <c r="CP1500">
        <v>0</v>
      </c>
      <c r="CQ1500">
        <v>20</v>
      </c>
      <c r="CR1500" s="33" t="s">
        <v>85</v>
      </c>
    </row>
    <row r="1501" spans="1:96" x14ac:dyDescent="0.25">
      <c r="A1501">
        <v>1500</v>
      </c>
      <c r="B1501">
        <v>94</v>
      </c>
      <c r="C1501" s="24" t="s">
        <v>4125</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319</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s="17">
        <v>1</v>
      </c>
      <c r="BT1501">
        <v>0</v>
      </c>
      <c r="BU1501">
        <v>0</v>
      </c>
      <c r="BV1501">
        <v>0</v>
      </c>
      <c r="BW1501" s="17">
        <v>1</v>
      </c>
      <c r="BX1501">
        <v>0</v>
      </c>
      <c r="BY1501">
        <v>0</v>
      </c>
      <c r="BZ1501" s="17">
        <v>1</v>
      </c>
      <c r="CA1501">
        <v>1</v>
      </c>
      <c r="CB1501">
        <v>1</v>
      </c>
      <c r="CC1501">
        <v>0</v>
      </c>
      <c r="CD1501">
        <v>0</v>
      </c>
      <c r="CE1501">
        <v>0</v>
      </c>
      <c r="CF1501">
        <v>0</v>
      </c>
      <c r="CG1501">
        <v>0</v>
      </c>
      <c r="CH1501">
        <v>0</v>
      </c>
      <c r="CI1501">
        <v>0</v>
      </c>
      <c r="CJ1501">
        <v>0</v>
      </c>
      <c r="CK1501">
        <v>1</v>
      </c>
      <c r="CL1501" s="17">
        <v>0</v>
      </c>
      <c r="CM1501">
        <v>0.78100000000000003</v>
      </c>
      <c r="CN1501">
        <v>100</v>
      </c>
      <c r="CO1501">
        <v>1</v>
      </c>
      <c r="CP1501">
        <v>0</v>
      </c>
      <c r="CQ1501">
        <v>20</v>
      </c>
      <c r="CR1501" s="33" t="s">
        <v>85</v>
      </c>
    </row>
    <row r="1502" spans="1:96" x14ac:dyDescent="0.25">
      <c r="A1502">
        <v>1501</v>
      </c>
      <c r="B1502">
        <v>94</v>
      </c>
      <c r="C1502" s="24" t="s">
        <v>4125</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319</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s="17">
        <v>1</v>
      </c>
      <c r="BT1502">
        <v>0</v>
      </c>
      <c r="BU1502">
        <v>0</v>
      </c>
      <c r="BV1502">
        <v>0</v>
      </c>
      <c r="BW1502" s="17">
        <v>1</v>
      </c>
      <c r="BX1502">
        <v>0</v>
      </c>
      <c r="BY1502">
        <v>0</v>
      </c>
      <c r="BZ1502" s="17">
        <v>1</v>
      </c>
      <c r="CA1502">
        <v>1</v>
      </c>
      <c r="CB1502">
        <v>1</v>
      </c>
      <c r="CC1502">
        <v>0</v>
      </c>
      <c r="CD1502">
        <v>0</v>
      </c>
      <c r="CE1502">
        <v>0</v>
      </c>
      <c r="CF1502">
        <v>0</v>
      </c>
      <c r="CG1502">
        <v>0</v>
      </c>
      <c r="CH1502">
        <v>0</v>
      </c>
      <c r="CI1502">
        <v>0</v>
      </c>
      <c r="CJ1502">
        <v>0</v>
      </c>
      <c r="CK1502">
        <v>1</v>
      </c>
      <c r="CL1502" s="17">
        <v>0</v>
      </c>
      <c r="CM1502">
        <v>0.78100000000000003</v>
      </c>
      <c r="CN1502">
        <v>100</v>
      </c>
      <c r="CO1502">
        <v>1</v>
      </c>
      <c r="CP1502">
        <v>0</v>
      </c>
      <c r="CQ1502">
        <v>20</v>
      </c>
      <c r="CR1502" s="33" t="s">
        <v>85</v>
      </c>
    </row>
    <row r="1503" spans="1:96" x14ac:dyDescent="0.25">
      <c r="A1503">
        <v>1502</v>
      </c>
      <c r="B1503">
        <v>94</v>
      </c>
      <c r="C1503" s="24" t="s">
        <v>4125</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319</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s="17">
        <v>1</v>
      </c>
      <c r="BT1503">
        <v>0</v>
      </c>
      <c r="BU1503">
        <v>0</v>
      </c>
      <c r="BV1503">
        <v>0</v>
      </c>
      <c r="BW1503" s="17">
        <v>1</v>
      </c>
      <c r="BX1503">
        <v>0</v>
      </c>
      <c r="BY1503">
        <v>0</v>
      </c>
      <c r="BZ1503" s="17">
        <v>1</v>
      </c>
      <c r="CA1503">
        <v>1</v>
      </c>
      <c r="CB1503">
        <v>1</v>
      </c>
      <c r="CC1503">
        <v>0</v>
      </c>
      <c r="CD1503">
        <v>0</v>
      </c>
      <c r="CE1503">
        <v>0</v>
      </c>
      <c r="CF1503">
        <v>0</v>
      </c>
      <c r="CG1503">
        <v>0</v>
      </c>
      <c r="CH1503">
        <v>0</v>
      </c>
      <c r="CI1503">
        <v>0</v>
      </c>
      <c r="CJ1503">
        <v>0</v>
      </c>
      <c r="CK1503">
        <v>1</v>
      </c>
      <c r="CL1503" s="17">
        <v>0</v>
      </c>
      <c r="CM1503">
        <v>0.78100000000000003</v>
      </c>
      <c r="CN1503">
        <v>100</v>
      </c>
      <c r="CO1503">
        <v>1</v>
      </c>
      <c r="CP1503">
        <v>0</v>
      </c>
      <c r="CQ1503">
        <v>20</v>
      </c>
      <c r="CR1503" s="33" t="s">
        <v>85</v>
      </c>
    </row>
    <row r="1504" spans="1:96" x14ac:dyDescent="0.25">
      <c r="A1504">
        <v>1503</v>
      </c>
      <c r="B1504">
        <v>94</v>
      </c>
      <c r="C1504" s="24" t="s">
        <v>4125</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319</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s="17">
        <v>0</v>
      </c>
      <c r="BT1504">
        <v>0</v>
      </c>
      <c r="BU1504">
        <v>0</v>
      </c>
      <c r="BV1504">
        <v>0</v>
      </c>
      <c r="BW1504" s="17">
        <v>1</v>
      </c>
      <c r="BX1504">
        <v>0</v>
      </c>
      <c r="BY1504">
        <v>0</v>
      </c>
      <c r="BZ1504" s="17">
        <v>0</v>
      </c>
      <c r="CA1504">
        <v>1</v>
      </c>
      <c r="CB1504">
        <v>1</v>
      </c>
      <c r="CC1504">
        <v>0</v>
      </c>
      <c r="CD1504">
        <v>0</v>
      </c>
      <c r="CE1504">
        <v>0</v>
      </c>
      <c r="CF1504">
        <v>0</v>
      </c>
      <c r="CG1504">
        <v>0</v>
      </c>
      <c r="CH1504">
        <v>0</v>
      </c>
      <c r="CI1504">
        <v>0</v>
      </c>
      <c r="CJ1504">
        <v>0</v>
      </c>
      <c r="CK1504">
        <v>1</v>
      </c>
      <c r="CL1504" s="17">
        <v>0</v>
      </c>
      <c r="CM1504">
        <v>0.78100000000000003</v>
      </c>
      <c r="CN1504">
        <v>100</v>
      </c>
      <c r="CO1504">
        <v>1</v>
      </c>
      <c r="CP1504">
        <v>0</v>
      </c>
      <c r="CQ1504">
        <v>20</v>
      </c>
      <c r="CR1504" s="33" t="s">
        <v>85</v>
      </c>
    </row>
    <row r="1505" spans="1:96" x14ac:dyDescent="0.25">
      <c r="A1505">
        <v>1504</v>
      </c>
      <c r="B1505">
        <v>94</v>
      </c>
      <c r="C1505" s="24" t="s">
        <v>4125</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319</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s="17">
        <v>1</v>
      </c>
      <c r="BT1505">
        <v>0</v>
      </c>
      <c r="BU1505">
        <v>0</v>
      </c>
      <c r="BV1505">
        <v>0</v>
      </c>
      <c r="BW1505" s="17">
        <v>1</v>
      </c>
      <c r="BX1505">
        <v>0</v>
      </c>
      <c r="BY1505">
        <v>0</v>
      </c>
      <c r="BZ1505" s="17">
        <v>1</v>
      </c>
      <c r="CA1505">
        <v>1</v>
      </c>
      <c r="CB1505">
        <v>1</v>
      </c>
      <c r="CC1505">
        <v>0</v>
      </c>
      <c r="CD1505">
        <v>0</v>
      </c>
      <c r="CE1505">
        <v>0</v>
      </c>
      <c r="CF1505">
        <v>0</v>
      </c>
      <c r="CG1505">
        <v>0</v>
      </c>
      <c r="CH1505">
        <v>0</v>
      </c>
      <c r="CI1505">
        <v>0</v>
      </c>
      <c r="CJ1505">
        <v>0</v>
      </c>
      <c r="CK1505">
        <v>1</v>
      </c>
      <c r="CL1505" s="17">
        <v>0</v>
      </c>
      <c r="CM1505">
        <v>0.78100000000000003</v>
      </c>
      <c r="CN1505">
        <v>100</v>
      </c>
      <c r="CO1505">
        <v>1</v>
      </c>
      <c r="CP1505">
        <v>0</v>
      </c>
      <c r="CQ1505">
        <v>20</v>
      </c>
      <c r="CR1505" s="33" t="s">
        <v>85</v>
      </c>
    </row>
    <row r="1506" spans="1:96" x14ac:dyDescent="0.25">
      <c r="A1506">
        <v>1505</v>
      </c>
      <c r="B1506">
        <v>94</v>
      </c>
      <c r="C1506" s="24" t="s">
        <v>4125</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319</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s="17">
        <v>1</v>
      </c>
      <c r="BT1506">
        <v>0</v>
      </c>
      <c r="BU1506">
        <v>0</v>
      </c>
      <c r="BV1506">
        <v>0</v>
      </c>
      <c r="BW1506" s="17">
        <v>1</v>
      </c>
      <c r="BX1506">
        <v>0</v>
      </c>
      <c r="BY1506">
        <v>0</v>
      </c>
      <c r="BZ1506" s="17">
        <v>1</v>
      </c>
      <c r="CA1506">
        <v>1</v>
      </c>
      <c r="CB1506">
        <v>1</v>
      </c>
      <c r="CC1506">
        <v>0</v>
      </c>
      <c r="CD1506">
        <v>0</v>
      </c>
      <c r="CE1506">
        <v>0</v>
      </c>
      <c r="CF1506">
        <v>0</v>
      </c>
      <c r="CG1506">
        <v>0</v>
      </c>
      <c r="CH1506">
        <v>0</v>
      </c>
      <c r="CI1506">
        <v>0</v>
      </c>
      <c r="CJ1506">
        <v>0</v>
      </c>
      <c r="CK1506">
        <v>1</v>
      </c>
      <c r="CL1506" s="17">
        <v>0</v>
      </c>
      <c r="CM1506">
        <v>0.78100000000000003</v>
      </c>
      <c r="CN1506">
        <v>100</v>
      </c>
      <c r="CO1506">
        <v>1</v>
      </c>
      <c r="CP1506">
        <v>0</v>
      </c>
      <c r="CQ1506">
        <v>20</v>
      </c>
      <c r="CR1506" s="33" t="s">
        <v>85</v>
      </c>
    </row>
    <row r="1507" spans="1:96" x14ac:dyDescent="0.25">
      <c r="A1507">
        <v>1506</v>
      </c>
      <c r="B1507">
        <v>94</v>
      </c>
      <c r="C1507" s="24" t="s">
        <v>4125</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319</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s="17">
        <v>1</v>
      </c>
      <c r="BT1507">
        <v>0</v>
      </c>
      <c r="BU1507">
        <v>0</v>
      </c>
      <c r="BV1507">
        <v>0</v>
      </c>
      <c r="BW1507" s="17">
        <v>1</v>
      </c>
      <c r="BX1507">
        <v>0</v>
      </c>
      <c r="BY1507">
        <v>0</v>
      </c>
      <c r="BZ1507" s="17">
        <v>1</v>
      </c>
      <c r="CA1507">
        <v>1</v>
      </c>
      <c r="CB1507">
        <v>1</v>
      </c>
      <c r="CC1507">
        <v>0</v>
      </c>
      <c r="CD1507">
        <v>0</v>
      </c>
      <c r="CE1507">
        <v>0</v>
      </c>
      <c r="CF1507">
        <v>0</v>
      </c>
      <c r="CG1507">
        <v>0</v>
      </c>
      <c r="CH1507">
        <v>0</v>
      </c>
      <c r="CI1507">
        <v>0</v>
      </c>
      <c r="CJ1507">
        <v>0</v>
      </c>
      <c r="CK1507">
        <v>1</v>
      </c>
      <c r="CL1507" s="17">
        <v>0</v>
      </c>
      <c r="CM1507">
        <v>0.78100000000000003</v>
      </c>
      <c r="CN1507">
        <v>100</v>
      </c>
      <c r="CO1507">
        <v>1</v>
      </c>
      <c r="CP1507">
        <v>0</v>
      </c>
      <c r="CQ1507">
        <v>20</v>
      </c>
      <c r="CR1507" s="33" t="s">
        <v>85</v>
      </c>
    </row>
    <row r="1508" spans="1:96" x14ac:dyDescent="0.25">
      <c r="A1508">
        <v>1507</v>
      </c>
      <c r="B1508">
        <v>95</v>
      </c>
      <c r="C1508" s="24" t="s">
        <v>4128</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319</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s="17">
        <v>0</v>
      </c>
      <c r="BT1508">
        <v>0</v>
      </c>
      <c r="BU1508">
        <v>0</v>
      </c>
      <c r="BV1508">
        <v>0</v>
      </c>
      <c r="BW1508" s="17">
        <v>1</v>
      </c>
      <c r="BX1508">
        <v>0</v>
      </c>
      <c r="BY1508">
        <v>0</v>
      </c>
      <c r="BZ1508" s="17">
        <v>0</v>
      </c>
      <c r="CA1508">
        <v>1</v>
      </c>
      <c r="CB1508">
        <v>1</v>
      </c>
      <c r="CC1508">
        <v>0</v>
      </c>
      <c r="CD1508">
        <v>0</v>
      </c>
      <c r="CE1508">
        <v>0</v>
      </c>
      <c r="CF1508">
        <v>0</v>
      </c>
      <c r="CG1508">
        <v>0</v>
      </c>
      <c r="CH1508">
        <v>1</v>
      </c>
      <c r="CI1508">
        <v>0</v>
      </c>
      <c r="CJ1508">
        <v>0</v>
      </c>
      <c r="CK1508">
        <v>1</v>
      </c>
      <c r="CL1508" s="17">
        <v>0</v>
      </c>
      <c r="CM1508">
        <v>2.3879999999999999</v>
      </c>
      <c r="CN1508">
        <v>860</v>
      </c>
      <c r="CO1508">
        <v>1</v>
      </c>
      <c r="CP1508">
        <v>0</v>
      </c>
      <c r="CQ1508">
        <v>24</v>
      </c>
      <c r="CR1508" s="33" t="s">
        <v>85</v>
      </c>
    </row>
    <row r="1509" spans="1:96" x14ac:dyDescent="0.25">
      <c r="A1509">
        <v>1508</v>
      </c>
      <c r="B1509">
        <v>95</v>
      </c>
      <c r="C1509" s="24" t="s">
        <v>4128</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319</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1</v>
      </c>
      <c r="BR1509">
        <v>0</v>
      </c>
      <c r="BS1509" s="17">
        <v>0</v>
      </c>
      <c r="BT1509">
        <v>0</v>
      </c>
      <c r="BU1509">
        <v>0</v>
      </c>
      <c r="BV1509">
        <v>0</v>
      </c>
      <c r="BW1509" s="17">
        <v>1</v>
      </c>
      <c r="BX1509">
        <v>0</v>
      </c>
      <c r="BY1509">
        <v>0</v>
      </c>
      <c r="BZ1509" s="17">
        <v>0</v>
      </c>
      <c r="CA1509">
        <v>1</v>
      </c>
      <c r="CB1509">
        <v>1</v>
      </c>
      <c r="CC1509">
        <v>0</v>
      </c>
      <c r="CD1509">
        <v>0</v>
      </c>
      <c r="CE1509">
        <v>0</v>
      </c>
      <c r="CF1509">
        <v>0</v>
      </c>
      <c r="CG1509">
        <v>0</v>
      </c>
      <c r="CH1509">
        <v>1</v>
      </c>
      <c r="CI1509">
        <v>0</v>
      </c>
      <c r="CJ1509">
        <v>0</v>
      </c>
      <c r="CK1509">
        <v>1</v>
      </c>
      <c r="CL1509" s="17">
        <v>0</v>
      </c>
      <c r="CM1509">
        <v>2.3879999999999999</v>
      </c>
      <c r="CN1509">
        <v>860</v>
      </c>
      <c r="CO1509">
        <v>1</v>
      </c>
      <c r="CP1509">
        <v>0</v>
      </c>
      <c r="CQ1509">
        <v>24</v>
      </c>
      <c r="CR1509" s="33" t="s">
        <v>85</v>
      </c>
    </row>
    <row r="1510" spans="1:96" x14ac:dyDescent="0.25">
      <c r="A1510">
        <v>1509</v>
      </c>
      <c r="B1510">
        <v>95</v>
      </c>
      <c r="C1510" s="24" t="s">
        <v>4128</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319</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s="17">
        <v>0</v>
      </c>
      <c r="BT1510">
        <v>0</v>
      </c>
      <c r="BU1510">
        <v>0</v>
      </c>
      <c r="BV1510">
        <v>0</v>
      </c>
      <c r="BW1510" s="17">
        <v>1</v>
      </c>
      <c r="BX1510">
        <v>0</v>
      </c>
      <c r="BY1510">
        <v>0</v>
      </c>
      <c r="BZ1510" s="17">
        <v>0</v>
      </c>
      <c r="CA1510">
        <v>1</v>
      </c>
      <c r="CB1510">
        <v>1</v>
      </c>
      <c r="CC1510">
        <v>0</v>
      </c>
      <c r="CD1510">
        <v>0</v>
      </c>
      <c r="CE1510">
        <v>0</v>
      </c>
      <c r="CF1510">
        <v>0</v>
      </c>
      <c r="CG1510">
        <v>0</v>
      </c>
      <c r="CH1510">
        <v>1</v>
      </c>
      <c r="CI1510">
        <v>0</v>
      </c>
      <c r="CJ1510">
        <v>0</v>
      </c>
      <c r="CK1510">
        <v>1</v>
      </c>
      <c r="CL1510" s="17">
        <v>0</v>
      </c>
      <c r="CM1510">
        <v>2.3879999999999999</v>
      </c>
      <c r="CN1510">
        <v>860</v>
      </c>
      <c r="CO1510">
        <v>1</v>
      </c>
      <c r="CP1510">
        <v>0</v>
      </c>
      <c r="CQ1510">
        <v>24</v>
      </c>
      <c r="CR1510" s="33" t="s">
        <v>85</v>
      </c>
    </row>
    <row r="1511" spans="1:96" x14ac:dyDescent="0.25">
      <c r="A1511">
        <v>1510</v>
      </c>
      <c r="B1511">
        <v>95</v>
      </c>
      <c r="C1511" s="24" t="s">
        <v>4128</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319</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1</v>
      </c>
      <c r="BR1511">
        <v>0</v>
      </c>
      <c r="BS1511" s="17">
        <v>0</v>
      </c>
      <c r="BT1511">
        <v>0</v>
      </c>
      <c r="BU1511">
        <v>0</v>
      </c>
      <c r="BV1511">
        <v>0</v>
      </c>
      <c r="BW1511" s="17">
        <v>1</v>
      </c>
      <c r="BX1511">
        <v>0</v>
      </c>
      <c r="BY1511">
        <v>0</v>
      </c>
      <c r="BZ1511" s="17">
        <v>0</v>
      </c>
      <c r="CA1511">
        <v>1</v>
      </c>
      <c r="CB1511">
        <v>1</v>
      </c>
      <c r="CC1511">
        <v>0</v>
      </c>
      <c r="CD1511">
        <v>0</v>
      </c>
      <c r="CE1511">
        <v>0</v>
      </c>
      <c r="CF1511">
        <v>0</v>
      </c>
      <c r="CG1511">
        <v>0</v>
      </c>
      <c r="CH1511">
        <v>1</v>
      </c>
      <c r="CI1511">
        <v>0</v>
      </c>
      <c r="CJ1511">
        <v>0</v>
      </c>
      <c r="CK1511">
        <v>1</v>
      </c>
      <c r="CL1511" s="17">
        <v>0</v>
      </c>
      <c r="CM1511">
        <v>2.3879999999999999</v>
      </c>
      <c r="CN1511">
        <v>860</v>
      </c>
      <c r="CO1511">
        <v>1</v>
      </c>
      <c r="CP1511">
        <v>0</v>
      </c>
      <c r="CQ1511">
        <v>24</v>
      </c>
      <c r="CR1511" s="33" t="s">
        <v>85</v>
      </c>
    </row>
    <row r="1512" spans="1:96" x14ac:dyDescent="0.25">
      <c r="A1512">
        <v>1511</v>
      </c>
      <c r="B1512">
        <v>95</v>
      </c>
      <c r="C1512" s="24" t="s">
        <v>4128</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319</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s="17">
        <v>0</v>
      </c>
      <c r="BT1512">
        <v>0</v>
      </c>
      <c r="BU1512">
        <v>0</v>
      </c>
      <c r="BV1512">
        <v>0</v>
      </c>
      <c r="BW1512" s="17">
        <v>1</v>
      </c>
      <c r="BX1512">
        <v>0</v>
      </c>
      <c r="BY1512">
        <v>0</v>
      </c>
      <c r="BZ1512" s="17">
        <v>0</v>
      </c>
      <c r="CA1512">
        <v>1</v>
      </c>
      <c r="CB1512">
        <v>1</v>
      </c>
      <c r="CC1512">
        <v>0</v>
      </c>
      <c r="CD1512">
        <v>0</v>
      </c>
      <c r="CE1512">
        <v>0</v>
      </c>
      <c r="CF1512">
        <v>0</v>
      </c>
      <c r="CG1512">
        <v>0</v>
      </c>
      <c r="CH1512">
        <v>1</v>
      </c>
      <c r="CI1512">
        <v>0</v>
      </c>
      <c r="CJ1512">
        <v>0</v>
      </c>
      <c r="CK1512">
        <v>1</v>
      </c>
      <c r="CL1512" s="17">
        <v>0</v>
      </c>
      <c r="CM1512">
        <v>2.3879999999999999</v>
      </c>
      <c r="CN1512">
        <v>860</v>
      </c>
      <c r="CO1512">
        <v>1</v>
      </c>
      <c r="CP1512">
        <v>0</v>
      </c>
      <c r="CQ1512">
        <v>24</v>
      </c>
      <c r="CR1512" s="33" t="s">
        <v>85</v>
      </c>
    </row>
    <row r="1513" spans="1:96" x14ac:dyDescent="0.25">
      <c r="A1513">
        <v>1512</v>
      </c>
      <c r="B1513">
        <v>95</v>
      </c>
      <c r="C1513" s="24" t="s">
        <v>4128</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319</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s="17">
        <v>0</v>
      </c>
      <c r="BT1513">
        <v>0</v>
      </c>
      <c r="BU1513">
        <v>0</v>
      </c>
      <c r="BV1513">
        <v>0</v>
      </c>
      <c r="BW1513" s="17">
        <v>1</v>
      </c>
      <c r="BX1513">
        <v>0</v>
      </c>
      <c r="BY1513">
        <v>0</v>
      </c>
      <c r="BZ1513" s="17">
        <v>0</v>
      </c>
      <c r="CA1513">
        <v>1</v>
      </c>
      <c r="CB1513">
        <v>1</v>
      </c>
      <c r="CC1513">
        <v>0</v>
      </c>
      <c r="CD1513">
        <v>0</v>
      </c>
      <c r="CE1513">
        <v>0</v>
      </c>
      <c r="CF1513">
        <v>0</v>
      </c>
      <c r="CG1513">
        <v>0</v>
      </c>
      <c r="CH1513">
        <v>1</v>
      </c>
      <c r="CI1513">
        <v>0</v>
      </c>
      <c r="CJ1513">
        <v>0</v>
      </c>
      <c r="CK1513">
        <v>1</v>
      </c>
      <c r="CL1513" s="17">
        <v>0</v>
      </c>
      <c r="CM1513">
        <v>2.3879999999999999</v>
      </c>
      <c r="CN1513">
        <v>860</v>
      </c>
      <c r="CO1513">
        <v>1</v>
      </c>
      <c r="CP1513">
        <v>0</v>
      </c>
      <c r="CQ1513">
        <v>24</v>
      </c>
      <c r="CR1513" s="33" t="s">
        <v>85</v>
      </c>
    </row>
    <row r="1514" spans="1:96" x14ac:dyDescent="0.25">
      <c r="A1514">
        <v>1513</v>
      </c>
      <c r="B1514">
        <v>95</v>
      </c>
      <c r="C1514" s="24" t="s">
        <v>4128</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319</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1</v>
      </c>
      <c r="BR1514">
        <v>0</v>
      </c>
      <c r="BS1514" s="17">
        <v>0</v>
      </c>
      <c r="BT1514">
        <v>0</v>
      </c>
      <c r="BU1514">
        <v>0</v>
      </c>
      <c r="BV1514">
        <v>0</v>
      </c>
      <c r="BW1514" s="17">
        <v>1</v>
      </c>
      <c r="BX1514">
        <v>0</v>
      </c>
      <c r="BY1514">
        <v>0</v>
      </c>
      <c r="BZ1514" s="17">
        <v>0</v>
      </c>
      <c r="CA1514">
        <v>1</v>
      </c>
      <c r="CB1514">
        <v>1</v>
      </c>
      <c r="CC1514">
        <v>0</v>
      </c>
      <c r="CD1514">
        <v>0</v>
      </c>
      <c r="CE1514">
        <v>0</v>
      </c>
      <c r="CF1514">
        <v>0</v>
      </c>
      <c r="CG1514">
        <v>0</v>
      </c>
      <c r="CH1514">
        <v>1</v>
      </c>
      <c r="CI1514">
        <v>0</v>
      </c>
      <c r="CJ1514">
        <v>0</v>
      </c>
      <c r="CK1514">
        <v>1</v>
      </c>
      <c r="CL1514" s="17">
        <v>0</v>
      </c>
      <c r="CM1514">
        <v>2.3879999999999999</v>
      </c>
      <c r="CN1514">
        <v>860</v>
      </c>
      <c r="CO1514">
        <v>1</v>
      </c>
      <c r="CP1514">
        <v>0</v>
      </c>
      <c r="CQ1514">
        <v>24</v>
      </c>
      <c r="CR1514" s="33" t="s">
        <v>85</v>
      </c>
    </row>
    <row r="1515" spans="1:96" x14ac:dyDescent="0.25">
      <c r="A1515">
        <v>1514</v>
      </c>
      <c r="B1515">
        <v>95</v>
      </c>
      <c r="C1515" s="24" t="s">
        <v>4128</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319</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1</v>
      </c>
      <c r="BR1515">
        <v>0</v>
      </c>
      <c r="BS1515" s="17">
        <v>0</v>
      </c>
      <c r="BT1515">
        <v>0</v>
      </c>
      <c r="BU1515">
        <v>0</v>
      </c>
      <c r="BV1515">
        <v>0</v>
      </c>
      <c r="BW1515" s="17">
        <v>1</v>
      </c>
      <c r="BX1515">
        <v>0</v>
      </c>
      <c r="BY1515">
        <v>0</v>
      </c>
      <c r="BZ1515" s="17">
        <v>0</v>
      </c>
      <c r="CA1515">
        <v>1</v>
      </c>
      <c r="CB1515">
        <v>1</v>
      </c>
      <c r="CC1515">
        <v>0</v>
      </c>
      <c r="CD1515">
        <v>0</v>
      </c>
      <c r="CE1515">
        <v>0</v>
      </c>
      <c r="CF1515">
        <v>0</v>
      </c>
      <c r="CG1515">
        <v>0</v>
      </c>
      <c r="CH1515">
        <v>1</v>
      </c>
      <c r="CI1515">
        <v>0</v>
      </c>
      <c r="CJ1515">
        <v>0</v>
      </c>
      <c r="CK1515">
        <v>1</v>
      </c>
      <c r="CL1515" s="17">
        <v>0</v>
      </c>
      <c r="CM1515">
        <v>2.3879999999999999</v>
      </c>
      <c r="CN1515">
        <v>860</v>
      </c>
      <c r="CO1515">
        <v>1</v>
      </c>
      <c r="CP1515">
        <v>0</v>
      </c>
      <c r="CQ1515">
        <v>24</v>
      </c>
      <c r="CR1515" s="33" t="s">
        <v>85</v>
      </c>
    </row>
    <row r="1516" spans="1:96" x14ac:dyDescent="0.25">
      <c r="A1516">
        <v>1515</v>
      </c>
      <c r="B1516">
        <v>95</v>
      </c>
      <c r="C1516" s="24" t="s">
        <v>4128</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319</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s="17">
        <v>0</v>
      </c>
      <c r="BT1516">
        <v>0</v>
      </c>
      <c r="BU1516">
        <v>0</v>
      </c>
      <c r="BV1516">
        <v>0</v>
      </c>
      <c r="BW1516" s="17">
        <v>1</v>
      </c>
      <c r="BX1516">
        <v>0</v>
      </c>
      <c r="BY1516">
        <v>0</v>
      </c>
      <c r="BZ1516" s="17">
        <v>0</v>
      </c>
      <c r="CA1516">
        <v>1</v>
      </c>
      <c r="CB1516">
        <v>1</v>
      </c>
      <c r="CC1516">
        <v>0</v>
      </c>
      <c r="CD1516">
        <v>0</v>
      </c>
      <c r="CE1516">
        <v>0</v>
      </c>
      <c r="CF1516">
        <v>0</v>
      </c>
      <c r="CG1516">
        <v>0</v>
      </c>
      <c r="CH1516">
        <v>1</v>
      </c>
      <c r="CI1516">
        <v>0</v>
      </c>
      <c r="CJ1516">
        <v>0</v>
      </c>
      <c r="CK1516">
        <v>1</v>
      </c>
      <c r="CL1516" s="17">
        <v>0</v>
      </c>
      <c r="CM1516">
        <v>2.3879999999999999</v>
      </c>
      <c r="CN1516">
        <v>860</v>
      </c>
      <c r="CO1516">
        <v>1</v>
      </c>
      <c r="CP1516">
        <v>0</v>
      </c>
      <c r="CQ1516">
        <v>24</v>
      </c>
      <c r="CR1516" s="33" t="s">
        <v>85</v>
      </c>
    </row>
    <row r="1517" spans="1:96" x14ac:dyDescent="0.25">
      <c r="A1517">
        <v>1516</v>
      </c>
      <c r="B1517">
        <v>95</v>
      </c>
      <c r="C1517" s="24" t="s">
        <v>4128</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319</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s="17">
        <v>0</v>
      </c>
      <c r="BT1517">
        <v>0</v>
      </c>
      <c r="BU1517">
        <v>0</v>
      </c>
      <c r="BV1517">
        <v>0</v>
      </c>
      <c r="BW1517" s="17">
        <v>1</v>
      </c>
      <c r="BX1517">
        <v>0</v>
      </c>
      <c r="BY1517">
        <v>0</v>
      </c>
      <c r="BZ1517" s="17">
        <v>0</v>
      </c>
      <c r="CA1517">
        <v>1</v>
      </c>
      <c r="CB1517">
        <v>1</v>
      </c>
      <c r="CC1517">
        <v>0</v>
      </c>
      <c r="CD1517">
        <v>0</v>
      </c>
      <c r="CE1517">
        <v>0</v>
      </c>
      <c r="CF1517">
        <v>0</v>
      </c>
      <c r="CG1517">
        <v>0</v>
      </c>
      <c r="CH1517">
        <v>1</v>
      </c>
      <c r="CI1517">
        <v>0</v>
      </c>
      <c r="CJ1517">
        <v>0</v>
      </c>
      <c r="CK1517">
        <v>1</v>
      </c>
      <c r="CL1517" s="17">
        <v>0</v>
      </c>
      <c r="CM1517">
        <v>2.3879999999999999</v>
      </c>
      <c r="CN1517">
        <v>860</v>
      </c>
      <c r="CO1517">
        <v>1</v>
      </c>
      <c r="CP1517">
        <v>0</v>
      </c>
      <c r="CQ1517">
        <v>24</v>
      </c>
      <c r="CR1517" s="33" t="s">
        <v>85</v>
      </c>
    </row>
    <row r="1518" spans="1:96" x14ac:dyDescent="0.25">
      <c r="A1518">
        <v>1517</v>
      </c>
      <c r="B1518">
        <v>95</v>
      </c>
      <c r="C1518" s="24" t="s">
        <v>4128</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319</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1</v>
      </c>
      <c r="BR1518">
        <v>0</v>
      </c>
      <c r="BS1518" s="17">
        <v>0</v>
      </c>
      <c r="BT1518">
        <v>0</v>
      </c>
      <c r="BU1518">
        <v>0</v>
      </c>
      <c r="BV1518">
        <v>0</v>
      </c>
      <c r="BW1518" s="17">
        <v>1</v>
      </c>
      <c r="BX1518">
        <v>0</v>
      </c>
      <c r="BY1518">
        <v>0</v>
      </c>
      <c r="BZ1518" s="17">
        <v>0</v>
      </c>
      <c r="CA1518">
        <v>1</v>
      </c>
      <c r="CB1518">
        <v>1</v>
      </c>
      <c r="CC1518">
        <v>0</v>
      </c>
      <c r="CD1518">
        <v>0</v>
      </c>
      <c r="CE1518">
        <v>0</v>
      </c>
      <c r="CF1518">
        <v>0</v>
      </c>
      <c r="CG1518">
        <v>0</v>
      </c>
      <c r="CH1518">
        <v>1</v>
      </c>
      <c r="CI1518">
        <v>0</v>
      </c>
      <c r="CJ1518">
        <v>0</v>
      </c>
      <c r="CK1518">
        <v>1</v>
      </c>
      <c r="CL1518" s="17">
        <v>0</v>
      </c>
      <c r="CM1518">
        <v>2.3879999999999999</v>
      </c>
      <c r="CN1518">
        <v>860</v>
      </c>
      <c r="CO1518">
        <v>1</v>
      </c>
      <c r="CP1518">
        <v>0</v>
      </c>
      <c r="CQ1518">
        <v>24</v>
      </c>
      <c r="CR1518" s="33" t="s">
        <v>85</v>
      </c>
    </row>
    <row r="1519" spans="1:96" x14ac:dyDescent="0.25">
      <c r="A1519">
        <v>1518</v>
      </c>
      <c r="B1519">
        <v>95</v>
      </c>
      <c r="C1519" s="24" t="s">
        <v>4128</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319</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1</v>
      </c>
      <c r="BR1519">
        <v>0</v>
      </c>
      <c r="BS1519" s="17">
        <v>0</v>
      </c>
      <c r="BT1519">
        <v>0</v>
      </c>
      <c r="BU1519">
        <v>0</v>
      </c>
      <c r="BV1519">
        <v>0</v>
      </c>
      <c r="BW1519" s="17">
        <v>1</v>
      </c>
      <c r="BX1519">
        <v>0</v>
      </c>
      <c r="BY1519">
        <v>0</v>
      </c>
      <c r="BZ1519" s="17">
        <v>0</v>
      </c>
      <c r="CA1519">
        <v>1</v>
      </c>
      <c r="CB1519">
        <v>1</v>
      </c>
      <c r="CC1519">
        <v>0</v>
      </c>
      <c r="CD1519">
        <v>0</v>
      </c>
      <c r="CE1519">
        <v>0</v>
      </c>
      <c r="CF1519">
        <v>0</v>
      </c>
      <c r="CG1519">
        <v>0</v>
      </c>
      <c r="CH1519">
        <v>1</v>
      </c>
      <c r="CI1519">
        <v>0</v>
      </c>
      <c r="CJ1519">
        <v>0</v>
      </c>
      <c r="CK1519">
        <v>1</v>
      </c>
      <c r="CL1519" s="17">
        <v>0</v>
      </c>
      <c r="CM1519">
        <v>2.3879999999999999</v>
      </c>
      <c r="CN1519">
        <v>860</v>
      </c>
      <c r="CO1519">
        <v>1</v>
      </c>
      <c r="CP1519">
        <v>0</v>
      </c>
      <c r="CQ1519">
        <v>24</v>
      </c>
      <c r="CR1519" s="33" t="s">
        <v>85</v>
      </c>
    </row>
    <row r="1520" spans="1:96" x14ac:dyDescent="0.25">
      <c r="A1520">
        <v>1519</v>
      </c>
      <c r="B1520">
        <v>95</v>
      </c>
      <c r="C1520" s="24" t="s">
        <v>4128</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319</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s="17">
        <v>0</v>
      </c>
      <c r="BT1520">
        <v>0</v>
      </c>
      <c r="BU1520">
        <v>0</v>
      </c>
      <c r="BV1520">
        <v>1</v>
      </c>
      <c r="BW1520" s="17">
        <v>0</v>
      </c>
      <c r="BX1520">
        <v>0</v>
      </c>
      <c r="BY1520">
        <v>0</v>
      </c>
      <c r="BZ1520" s="17">
        <v>0</v>
      </c>
      <c r="CA1520">
        <v>1</v>
      </c>
      <c r="CB1520">
        <v>1</v>
      </c>
      <c r="CC1520">
        <v>0</v>
      </c>
      <c r="CD1520">
        <v>0</v>
      </c>
      <c r="CE1520">
        <v>0</v>
      </c>
      <c r="CF1520">
        <v>0</v>
      </c>
      <c r="CG1520">
        <v>0</v>
      </c>
      <c r="CH1520">
        <v>1</v>
      </c>
      <c r="CI1520">
        <v>0</v>
      </c>
      <c r="CJ1520">
        <v>0</v>
      </c>
      <c r="CK1520">
        <v>0</v>
      </c>
      <c r="CL1520" s="17">
        <v>0</v>
      </c>
      <c r="CM1520">
        <v>2.3879999999999999</v>
      </c>
      <c r="CN1520">
        <v>860</v>
      </c>
      <c r="CO1520">
        <v>1</v>
      </c>
      <c r="CP1520">
        <v>0</v>
      </c>
      <c r="CQ1520">
        <v>24</v>
      </c>
      <c r="CR1520" s="33" t="s">
        <v>85</v>
      </c>
    </row>
    <row r="1521" spans="1:96" x14ac:dyDescent="0.25">
      <c r="A1521">
        <v>1520</v>
      </c>
      <c r="B1521">
        <v>95</v>
      </c>
      <c r="C1521" s="24" t="s">
        <v>4128</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319</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s="17">
        <v>0</v>
      </c>
      <c r="BT1521">
        <v>0</v>
      </c>
      <c r="BU1521">
        <v>0</v>
      </c>
      <c r="BV1521">
        <v>1</v>
      </c>
      <c r="BW1521" s="17">
        <v>0</v>
      </c>
      <c r="BX1521">
        <v>0</v>
      </c>
      <c r="BY1521">
        <v>0</v>
      </c>
      <c r="BZ1521" s="17">
        <v>0</v>
      </c>
      <c r="CA1521">
        <v>1</v>
      </c>
      <c r="CB1521">
        <v>1</v>
      </c>
      <c r="CC1521">
        <v>0</v>
      </c>
      <c r="CD1521">
        <v>0</v>
      </c>
      <c r="CE1521">
        <v>0</v>
      </c>
      <c r="CF1521">
        <v>0</v>
      </c>
      <c r="CG1521">
        <v>0</v>
      </c>
      <c r="CH1521">
        <v>1</v>
      </c>
      <c r="CI1521">
        <v>0</v>
      </c>
      <c r="CJ1521">
        <v>0</v>
      </c>
      <c r="CK1521">
        <v>0</v>
      </c>
      <c r="CL1521" s="17">
        <v>0</v>
      </c>
      <c r="CM1521">
        <v>2.3879999999999999</v>
      </c>
      <c r="CN1521">
        <v>860</v>
      </c>
      <c r="CO1521">
        <v>1</v>
      </c>
      <c r="CP1521">
        <v>0</v>
      </c>
      <c r="CQ1521">
        <v>24</v>
      </c>
      <c r="CR1521" s="33" t="s">
        <v>85</v>
      </c>
    </row>
    <row r="1522" spans="1:96" x14ac:dyDescent="0.25">
      <c r="A1522">
        <v>1521</v>
      </c>
      <c r="B1522">
        <v>95</v>
      </c>
      <c r="C1522" s="24" t="s">
        <v>4128</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319</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s="17">
        <v>0</v>
      </c>
      <c r="BT1522">
        <v>1</v>
      </c>
      <c r="BU1522">
        <v>0</v>
      </c>
      <c r="BV1522">
        <v>0</v>
      </c>
      <c r="BW1522" s="17">
        <v>0</v>
      </c>
      <c r="BX1522">
        <v>0</v>
      </c>
      <c r="BY1522">
        <v>0</v>
      </c>
      <c r="BZ1522" s="17">
        <v>0</v>
      </c>
      <c r="CA1522">
        <v>1</v>
      </c>
      <c r="CB1522">
        <v>1</v>
      </c>
      <c r="CC1522">
        <v>0</v>
      </c>
      <c r="CD1522">
        <v>0</v>
      </c>
      <c r="CE1522">
        <v>0</v>
      </c>
      <c r="CF1522">
        <v>0</v>
      </c>
      <c r="CG1522">
        <v>0</v>
      </c>
      <c r="CH1522">
        <v>1</v>
      </c>
      <c r="CI1522">
        <v>0</v>
      </c>
      <c r="CJ1522">
        <v>0</v>
      </c>
      <c r="CK1522">
        <v>0</v>
      </c>
      <c r="CL1522" s="17">
        <v>0</v>
      </c>
      <c r="CM1522">
        <v>2.3879999999999999</v>
      </c>
      <c r="CN1522">
        <v>860</v>
      </c>
      <c r="CO1522">
        <v>1</v>
      </c>
      <c r="CP1522">
        <v>0</v>
      </c>
      <c r="CQ1522">
        <v>24</v>
      </c>
      <c r="CR1522" s="33" t="s">
        <v>85</v>
      </c>
    </row>
    <row r="1523" spans="1:96" x14ac:dyDescent="0.25">
      <c r="A1523">
        <v>1522</v>
      </c>
      <c r="B1523">
        <v>95</v>
      </c>
      <c r="C1523" s="24" t="s">
        <v>4128</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319</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s="17">
        <v>0</v>
      </c>
      <c r="BT1523">
        <v>1</v>
      </c>
      <c r="BU1523">
        <v>0</v>
      </c>
      <c r="BV1523">
        <v>0</v>
      </c>
      <c r="BW1523" s="17">
        <v>0</v>
      </c>
      <c r="BX1523">
        <v>0</v>
      </c>
      <c r="BY1523">
        <v>0</v>
      </c>
      <c r="BZ1523" s="17">
        <v>0</v>
      </c>
      <c r="CA1523">
        <v>1</v>
      </c>
      <c r="CB1523">
        <v>1</v>
      </c>
      <c r="CC1523">
        <v>0</v>
      </c>
      <c r="CD1523">
        <v>0</v>
      </c>
      <c r="CE1523">
        <v>0</v>
      </c>
      <c r="CF1523">
        <v>0</v>
      </c>
      <c r="CG1523">
        <v>0</v>
      </c>
      <c r="CH1523">
        <v>1</v>
      </c>
      <c r="CI1523">
        <v>0</v>
      </c>
      <c r="CJ1523">
        <v>0</v>
      </c>
      <c r="CK1523">
        <v>0</v>
      </c>
      <c r="CL1523" s="17">
        <v>0</v>
      </c>
      <c r="CM1523">
        <v>2.3879999999999999</v>
      </c>
      <c r="CN1523">
        <v>860</v>
      </c>
      <c r="CO1523">
        <v>1</v>
      </c>
      <c r="CP1523">
        <v>0</v>
      </c>
      <c r="CQ1523">
        <v>24</v>
      </c>
      <c r="CR1523" s="33" t="s">
        <v>85</v>
      </c>
    </row>
    <row r="1524" spans="1:96" x14ac:dyDescent="0.25">
      <c r="A1524">
        <v>1523</v>
      </c>
      <c r="B1524">
        <v>96</v>
      </c>
      <c r="C1524" s="24" t="s">
        <v>4132</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225</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s="17">
        <v>0</v>
      </c>
      <c r="BT1524">
        <v>0</v>
      </c>
      <c r="BU1524">
        <v>0</v>
      </c>
      <c r="BV1524">
        <v>1</v>
      </c>
      <c r="BW1524" s="17">
        <v>0</v>
      </c>
      <c r="BX1524">
        <v>0</v>
      </c>
      <c r="BY1524">
        <v>0</v>
      </c>
      <c r="BZ1524" s="17">
        <v>0</v>
      </c>
      <c r="CA1524">
        <v>0</v>
      </c>
      <c r="CB1524">
        <v>0</v>
      </c>
      <c r="CC1524">
        <v>1</v>
      </c>
      <c r="CD1524">
        <v>1</v>
      </c>
      <c r="CE1524">
        <v>0</v>
      </c>
      <c r="CF1524">
        <v>0</v>
      </c>
      <c r="CG1524">
        <v>0</v>
      </c>
      <c r="CH1524">
        <v>0</v>
      </c>
      <c r="CI1524">
        <v>0</v>
      </c>
      <c r="CJ1524">
        <v>0</v>
      </c>
      <c r="CK1524">
        <v>0</v>
      </c>
      <c r="CL1524" s="17">
        <v>0</v>
      </c>
      <c r="CM1524">
        <v>0.29799999999999999</v>
      </c>
      <c r="CN1524">
        <v>1427</v>
      </c>
      <c r="CO1524">
        <v>1</v>
      </c>
      <c r="CP1524">
        <v>0</v>
      </c>
      <c r="CQ1524">
        <v>27</v>
      </c>
      <c r="CR1524" s="33" t="s">
        <v>85</v>
      </c>
    </row>
    <row r="1525" spans="1:96" x14ac:dyDescent="0.25">
      <c r="A1525">
        <v>1524</v>
      </c>
      <c r="B1525">
        <v>96</v>
      </c>
      <c r="C1525" s="24" t="s">
        <v>4132</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225</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s="17">
        <v>0</v>
      </c>
      <c r="BT1525">
        <v>0</v>
      </c>
      <c r="BU1525">
        <v>0</v>
      </c>
      <c r="BV1525">
        <v>1</v>
      </c>
      <c r="BW1525" s="17">
        <v>0</v>
      </c>
      <c r="BX1525">
        <v>0</v>
      </c>
      <c r="BY1525">
        <v>0</v>
      </c>
      <c r="BZ1525" s="17">
        <v>0</v>
      </c>
      <c r="CA1525">
        <v>0</v>
      </c>
      <c r="CB1525">
        <v>0</v>
      </c>
      <c r="CC1525">
        <v>1</v>
      </c>
      <c r="CD1525">
        <v>1</v>
      </c>
      <c r="CE1525">
        <v>0</v>
      </c>
      <c r="CF1525">
        <v>0</v>
      </c>
      <c r="CG1525">
        <v>0</v>
      </c>
      <c r="CH1525">
        <v>0</v>
      </c>
      <c r="CI1525">
        <v>0</v>
      </c>
      <c r="CJ1525">
        <v>0</v>
      </c>
      <c r="CK1525">
        <v>0</v>
      </c>
      <c r="CL1525" s="17">
        <v>0</v>
      </c>
      <c r="CM1525">
        <v>0.29799999999999999</v>
      </c>
      <c r="CN1525">
        <v>1427</v>
      </c>
      <c r="CO1525">
        <v>1</v>
      </c>
      <c r="CP1525">
        <v>0</v>
      </c>
      <c r="CQ1525">
        <v>27</v>
      </c>
      <c r="CR1525" s="33" t="s">
        <v>85</v>
      </c>
    </row>
    <row r="1526" spans="1:96" x14ac:dyDescent="0.25">
      <c r="A1526">
        <v>1525</v>
      </c>
      <c r="B1526">
        <v>96</v>
      </c>
      <c r="C1526" s="24" t="s">
        <v>4132</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225</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s="17">
        <v>0</v>
      </c>
      <c r="BT1526">
        <v>0</v>
      </c>
      <c r="BU1526">
        <v>0</v>
      </c>
      <c r="BV1526">
        <v>1</v>
      </c>
      <c r="BW1526" s="17">
        <v>0</v>
      </c>
      <c r="BX1526">
        <v>0</v>
      </c>
      <c r="BY1526">
        <v>0</v>
      </c>
      <c r="BZ1526" s="17">
        <v>0</v>
      </c>
      <c r="CA1526">
        <v>0</v>
      </c>
      <c r="CB1526">
        <v>0</v>
      </c>
      <c r="CC1526">
        <v>1</v>
      </c>
      <c r="CD1526">
        <v>1</v>
      </c>
      <c r="CE1526">
        <v>0</v>
      </c>
      <c r="CF1526">
        <v>0</v>
      </c>
      <c r="CG1526">
        <v>0</v>
      </c>
      <c r="CH1526">
        <v>0</v>
      </c>
      <c r="CI1526">
        <v>0</v>
      </c>
      <c r="CJ1526">
        <v>0</v>
      </c>
      <c r="CK1526">
        <v>0</v>
      </c>
      <c r="CL1526" s="17">
        <v>0</v>
      </c>
      <c r="CM1526">
        <v>0.29799999999999999</v>
      </c>
      <c r="CN1526">
        <v>1427</v>
      </c>
      <c r="CO1526">
        <v>1</v>
      </c>
      <c r="CP1526">
        <v>0</v>
      </c>
      <c r="CQ1526">
        <v>27</v>
      </c>
      <c r="CR1526" s="33" t="s">
        <v>85</v>
      </c>
    </row>
    <row r="1527" spans="1:96" x14ac:dyDescent="0.25">
      <c r="A1527">
        <v>1526</v>
      </c>
      <c r="B1527">
        <v>96</v>
      </c>
      <c r="C1527" s="24" t="s">
        <v>4132</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225</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s="17">
        <v>0</v>
      </c>
      <c r="BT1527">
        <v>0</v>
      </c>
      <c r="BU1527">
        <v>0</v>
      </c>
      <c r="BV1527">
        <v>1</v>
      </c>
      <c r="BW1527" s="17">
        <v>0</v>
      </c>
      <c r="BX1527">
        <v>0</v>
      </c>
      <c r="BY1527">
        <v>0</v>
      </c>
      <c r="BZ1527" s="17">
        <v>0</v>
      </c>
      <c r="CA1527">
        <v>0</v>
      </c>
      <c r="CB1527">
        <v>0</v>
      </c>
      <c r="CC1527">
        <v>1</v>
      </c>
      <c r="CD1527">
        <v>1</v>
      </c>
      <c r="CE1527">
        <v>0</v>
      </c>
      <c r="CF1527">
        <v>0</v>
      </c>
      <c r="CG1527">
        <v>0</v>
      </c>
      <c r="CH1527">
        <v>0</v>
      </c>
      <c r="CI1527">
        <v>0</v>
      </c>
      <c r="CJ1527">
        <v>0</v>
      </c>
      <c r="CK1527">
        <v>0</v>
      </c>
      <c r="CL1527" s="17">
        <v>0</v>
      </c>
      <c r="CM1527">
        <v>0.29799999999999999</v>
      </c>
      <c r="CN1527">
        <v>1427</v>
      </c>
      <c r="CO1527">
        <v>1</v>
      </c>
      <c r="CP1527">
        <v>0</v>
      </c>
      <c r="CQ1527">
        <v>27</v>
      </c>
      <c r="CR1527" s="33" t="s">
        <v>85</v>
      </c>
    </row>
    <row r="1528" spans="1:96" x14ac:dyDescent="0.25">
      <c r="A1528">
        <v>1527</v>
      </c>
      <c r="B1528">
        <v>96</v>
      </c>
      <c r="C1528" s="24" t="s">
        <v>4132</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0.36299999999999999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225</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s="17">
        <v>0</v>
      </c>
      <c r="BT1528">
        <v>0</v>
      </c>
      <c r="BU1528">
        <v>0</v>
      </c>
      <c r="BV1528">
        <v>1</v>
      </c>
      <c r="BW1528" s="17">
        <v>0</v>
      </c>
      <c r="BX1528">
        <v>0</v>
      </c>
      <c r="BY1528">
        <v>0</v>
      </c>
      <c r="BZ1528" s="17">
        <v>0</v>
      </c>
      <c r="CA1528">
        <v>0</v>
      </c>
      <c r="CB1528">
        <v>0</v>
      </c>
      <c r="CC1528">
        <v>1</v>
      </c>
      <c r="CD1528">
        <v>1</v>
      </c>
      <c r="CE1528">
        <v>0</v>
      </c>
      <c r="CF1528">
        <v>0</v>
      </c>
      <c r="CG1528">
        <v>0</v>
      </c>
      <c r="CH1528">
        <v>0</v>
      </c>
      <c r="CI1528">
        <v>0</v>
      </c>
      <c r="CJ1528">
        <v>0</v>
      </c>
      <c r="CK1528">
        <v>0</v>
      </c>
      <c r="CL1528" s="17">
        <v>0</v>
      </c>
      <c r="CM1528">
        <v>0.29799999999999999</v>
      </c>
      <c r="CN1528">
        <v>1427</v>
      </c>
      <c r="CO1528">
        <v>1</v>
      </c>
      <c r="CP1528">
        <v>0</v>
      </c>
      <c r="CQ1528">
        <v>27</v>
      </c>
      <c r="CR1528" s="33" t="s">
        <v>85</v>
      </c>
    </row>
    <row r="1529" spans="1:96" x14ac:dyDescent="0.25">
      <c r="A1529">
        <v>1528</v>
      </c>
      <c r="B1529">
        <v>96</v>
      </c>
      <c r="C1529" s="24" t="s">
        <v>4132</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225</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s="17">
        <v>0</v>
      </c>
      <c r="BT1529">
        <v>0</v>
      </c>
      <c r="BU1529">
        <v>0</v>
      </c>
      <c r="BV1529">
        <v>1</v>
      </c>
      <c r="BW1529" s="17">
        <v>0</v>
      </c>
      <c r="BX1529">
        <v>0</v>
      </c>
      <c r="BY1529">
        <v>0</v>
      </c>
      <c r="BZ1529" s="17">
        <v>0</v>
      </c>
      <c r="CA1529">
        <v>0</v>
      </c>
      <c r="CB1529">
        <v>0</v>
      </c>
      <c r="CC1529">
        <v>1</v>
      </c>
      <c r="CD1529">
        <v>1</v>
      </c>
      <c r="CE1529">
        <v>0</v>
      </c>
      <c r="CF1529">
        <v>0</v>
      </c>
      <c r="CG1529">
        <v>0</v>
      </c>
      <c r="CH1529">
        <v>0</v>
      </c>
      <c r="CI1529">
        <v>0</v>
      </c>
      <c r="CJ1529">
        <v>0</v>
      </c>
      <c r="CK1529">
        <v>0</v>
      </c>
      <c r="CL1529" s="17">
        <v>0</v>
      </c>
      <c r="CM1529">
        <v>0.29799999999999999</v>
      </c>
      <c r="CN1529">
        <v>1427</v>
      </c>
      <c r="CO1529">
        <v>1</v>
      </c>
      <c r="CP1529">
        <v>0</v>
      </c>
      <c r="CQ1529">
        <v>27</v>
      </c>
      <c r="CR1529" s="33" t="s">
        <v>85</v>
      </c>
    </row>
    <row r="1530" spans="1:96" x14ac:dyDescent="0.25">
      <c r="A1530">
        <v>1529</v>
      </c>
      <c r="B1530">
        <v>96</v>
      </c>
      <c r="C1530" s="24" t="s">
        <v>4132</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225</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s="17">
        <v>0</v>
      </c>
      <c r="BT1530">
        <v>0</v>
      </c>
      <c r="BU1530">
        <v>0</v>
      </c>
      <c r="BV1530">
        <v>1</v>
      </c>
      <c r="BW1530" s="17">
        <v>0</v>
      </c>
      <c r="BX1530">
        <v>0</v>
      </c>
      <c r="BY1530">
        <v>0</v>
      </c>
      <c r="BZ1530" s="17">
        <v>0</v>
      </c>
      <c r="CA1530">
        <v>0</v>
      </c>
      <c r="CB1530">
        <v>0</v>
      </c>
      <c r="CC1530">
        <v>1</v>
      </c>
      <c r="CD1530">
        <v>1</v>
      </c>
      <c r="CE1530">
        <v>0</v>
      </c>
      <c r="CF1530">
        <v>0</v>
      </c>
      <c r="CG1530">
        <v>0</v>
      </c>
      <c r="CH1530">
        <v>0</v>
      </c>
      <c r="CI1530">
        <v>0</v>
      </c>
      <c r="CJ1530">
        <v>0</v>
      </c>
      <c r="CK1530">
        <v>0</v>
      </c>
      <c r="CL1530" s="17">
        <v>0</v>
      </c>
      <c r="CM1530">
        <v>0.29799999999999999</v>
      </c>
      <c r="CN1530">
        <v>1427</v>
      </c>
      <c r="CO1530">
        <v>1</v>
      </c>
      <c r="CP1530">
        <v>0</v>
      </c>
      <c r="CQ1530">
        <v>27</v>
      </c>
      <c r="CR1530" s="33" t="s">
        <v>85</v>
      </c>
    </row>
    <row r="1531" spans="1:96" x14ac:dyDescent="0.25">
      <c r="A1531">
        <v>1530</v>
      </c>
      <c r="B1531">
        <v>96</v>
      </c>
      <c r="C1531" s="24" t="s">
        <v>4132</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225</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s="17">
        <v>0</v>
      </c>
      <c r="BT1531">
        <v>0</v>
      </c>
      <c r="BU1531">
        <v>0</v>
      </c>
      <c r="BV1531">
        <v>1</v>
      </c>
      <c r="BW1531" s="17">
        <v>0</v>
      </c>
      <c r="BX1531">
        <v>0</v>
      </c>
      <c r="BY1531">
        <v>0</v>
      </c>
      <c r="BZ1531" s="17">
        <v>0</v>
      </c>
      <c r="CA1531">
        <v>0</v>
      </c>
      <c r="CB1531">
        <v>0</v>
      </c>
      <c r="CC1531">
        <v>1</v>
      </c>
      <c r="CD1531">
        <v>1</v>
      </c>
      <c r="CE1531">
        <v>0</v>
      </c>
      <c r="CF1531">
        <v>0</v>
      </c>
      <c r="CG1531">
        <v>0</v>
      </c>
      <c r="CH1531">
        <v>0</v>
      </c>
      <c r="CI1531">
        <v>0</v>
      </c>
      <c r="CJ1531">
        <v>0</v>
      </c>
      <c r="CK1531">
        <v>0</v>
      </c>
      <c r="CL1531" s="17">
        <v>0</v>
      </c>
      <c r="CM1531">
        <v>0.29799999999999999</v>
      </c>
      <c r="CN1531">
        <v>1427</v>
      </c>
      <c r="CO1531">
        <v>1</v>
      </c>
      <c r="CP1531">
        <v>0</v>
      </c>
      <c r="CQ1531">
        <v>27</v>
      </c>
      <c r="CR1531" s="33" t="s">
        <v>85</v>
      </c>
    </row>
    <row r="1532" spans="1:96" x14ac:dyDescent="0.25">
      <c r="A1532">
        <v>1531</v>
      </c>
      <c r="B1532">
        <v>96</v>
      </c>
      <c r="C1532" s="24" t="s">
        <v>4132</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225</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s="17">
        <v>0</v>
      </c>
      <c r="BT1532">
        <v>0</v>
      </c>
      <c r="BU1532">
        <v>0</v>
      </c>
      <c r="BV1532">
        <v>1</v>
      </c>
      <c r="BW1532" s="17">
        <v>0</v>
      </c>
      <c r="BX1532">
        <v>0</v>
      </c>
      <c r="BY1532">
        <v>0</v>
      </c>
      <c r="BZ1532" s="17">
        <v>0</v>
      </c>
      <c r="CA1532">
        <v>0</v>
      </c>
      <c r="CB1532">
        <v>0</v>
      </c>
      <c r="CC1532">
        <v>1</v>
      </c>
      <c r="CD1532">
        <v>1</v>
      </c>
      <c r="CE1532">
        <v>0</v>
      </c>
      <c r="CF1532">
        <v>0</v>
      </c>
      <c r="CG1532">
        <v>0</v>
      </c>
      <c r="CH1532">
        <v>0</v>
      </c>
      <c r="CI1532">
        <v>0</v>
      </c>
      <c r="CJ1532">
        <v>0</v>
      </c>
      <c r="CK1532">
        <v>0</v>
      </c>
      <c r="CL1532" s="17">
        <v>0</v>
      </c>
      <c r="CM1532">
        <v>0.29799999999999999</v>
      </c>
      <c r="CN1532">
        <v>1427</v>
      </c>
      <c r="CO1532">
        <v>1</v>
      </c>
      <c r="CP1532">
        <v>0</v>
      </c>
      <c r="CQ1532">
        <v>27</v>
      </c>
      <c r="CR1532" s="33" t="s">
        <v>85</v>
      </c>
    </row>
    <row r="1533" spans="1:96" x14ac:dyDescent="0.25">
      <c r="A1533">
        <v>1532</v>
      </c>
      <c r="B1533">
        <v>96</v>
      </c>
      <c r="C1533" s="24" t="s">
        <v>4132</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225</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s="17">
        <v>0</v>
      </c>
      <c r="BT1533">
        <v>0</v>
      </c>
      <c r="BU1533">
        <v>0</v>
      </c>
      <c r="BV1533">
        <v>1</v>
      </c>
      <c r="BW1533" s="17">
        <v>0</v>
      </c>
      <c r="BX1533">
        <v>0</v>
      </c>
      <c r="BY1533">
        <v>0</v>
      </c>
      <c r="BZ1533" s="17">
        <v>0</v>
      </c>
      <c r="CA1533">
        <v>0</v>
      </c>
      <c r="CB1533">
        <v>0</v>
      </c>
      <c r="CC1533">
        <v>1</v>
      </c>
      <c r="CD1533">
        <v>1</v>
      </c>
      <c r="CE1533">
        <v>0</v>
      </c>
      <c r="CF1533">
        <v>0</v>
      </c>
      <c r="CG1533">
        <v>0</v>
      </c>
      <c r="CH1533">
        <v>0</v>
      </c>
      <c r="CI1533">
        <v>0</v>
      </c>
      <c r="CJ1533">
        <v>0</v>
      </c>
      <c r="CK1533">
        <v>0</v>
      </c>
      <c r="CL1533" s="17">
        <v>0</v>
      </c>
      <c r="CM1533">
        <v>0.29799999999999999</v>
      </c>
      <c r="CN1533">
        <v>1427</v>
      </c>
      <c r="CO1533">
        <v>1</v>
      </c>
      <c r="CP1533">
        <v>0</v>
      </c>
      <c r="CQ1533">
        <v>27</v>
      </c>
      <c r="CR1533" s="33" t="s">
        <v>85</v>
      </c>
    </row>
    <row r="1534" spans="1:96" x14ac:dyDescent="0.25">
      <c r="A1534">
        <v>1533</v>
      </c>
      <c r="B1534">
        <v>96</v>
      </c>
      <c r="C1534" s="24" t="s">
        <v>4132</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225</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s="17">
        <v>0</v>
      </c>
      <c r="BT1534">
        <v>0</v>
      </c>
      <c r="BU1534">
        <v>0</v>
      </c>
      <c r="BV1534">
        <v>1</v>
      </c>
      <c r="BW1534" s="17">
        <v>0</v>
      </c>
      <c r="BX1534">
        <v>0</v>
      </c>
      <c r="BY1534">
        <v>0</v>
      </c>
      <c r="BZ1534" s="17">
        <v>0</v>
      </c>
      <c r="CA1534">
        <v>0</v>
      </c>
      <c r="CB1534">
        <v>0</v>
      </c>
      <c r="CC1534">
        <v>1</v>
      </c>
      <c r="CD1534">
        <v>1</v>
      </c>
      <c r="CE1534">
        <v>0</v>
      </c>
      <c r="CF1534">
        <v>0</v>
      </c>
      <c r="CG1534">
        <v>0</v>
      </c>
      <c r="CH1534">
        <v>0</v>
      </c>
      <c r="CI1534">
        <v>0</v>
      </c>
      <c r="CJ1534">
        <v>0</v>
      </c>
      <c r="CK1534">
        <v>0</v>
      </c>
      <c r="CL1534" s="17">
        <v>0</v>
      </c>
      <c r="CM1534">
        <v>0.29799999999999999</v>
      </c>
      <c r="CN1534">
        <v>1427</v>
      </c>
      <c r="CO1534">
        <v>1</v>
      </c>
      <c r="CP1534">
        <v>0</v>
      </c>
      <c r="CQ1534">
        <v>27</v>
      </c>
      <c r="CR1534" s="33" t="s">
        <v>85</v>
      </c>
    </row>
    <row r="1535" spans="1:96" x14ac:dyDescent="0.25">
      <c r="A1535">
        <v>1534</v>
      </c>
      <c r="B1535">
        <v>96</v>
      </c>
      <c r="C1535" s="24" t="s">
        <v>4132</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225</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s="17">
        <v>0</v>
      </c>
      <c r="BT1535">
        <v>0</v>
      </c>
      <c r="BU1535">
        <v>0</v>
      </c>
      <c r="BV1535">
        <v>1</v>
      </c>
      <c r="BW1535" s="17">
        <v>0</v>
      </c>
      <c r="BX1535">
        <v>0</v>
      </c>
      <c r="BY1535">
        <v>0</v>
      </c>
      <c r="BZ1535" s="17">
        <v>0</v>
      </c>
      <c r="CA1535">
        <v>0</v>
      </c>
      <c r="CB1535">
        <v>0</v>
      </c>
      <c r="CC1535">
        <v>1</v>
      </c>
      <c r="CD1535">
        <v>1</v>
      </c>
      <c r="CE1535">
        <v>0</v>
      </c>
      <c r="CF1535">
        <v>0</v>
      </c>
      <c r="CG1535">
        <v>0</v>
      </c>
      <c r="CH1535">
        <v>0</v>
      </c>
      <c r="CI1535">
        <v>0</v>
      </c>
      <c r="CJ1535">
        <v>0</v>
      </c>
      <c r="CK1535">
        <v>0</v>
      </c>
      <c r="CL1535" s="17">
        <v>0</v>
      </c>
      <c r="CM1535">
        <v>0.29799999999999999</v>
      </c>
      <c r="CN1535">
        <v>1427</v>
      </c>
      <c r="CO1535">
        <v>1</v>
      </c>
      <c r="CP1535">
        <v>0</v>
      </c>
      <c r="CQ1535">
        <v>27</v>
      </c>
      <c r="CR1535" s="33" t="s">
        <v>85</v>
      </c>
    </row>
    <row r="1536" spans="1:96" x14ac:dyDescent="0.25">
      <c r="A1536">
        <v>1535</v>
      </c>
      <c r="B1536">
        <v>97</v>
      </c>
      <c r="C1536" s="24" t="s">
        <v>4137</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225</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s="17">
        <v>0</v>
      </c>
      <c r="BT1536">
        <v>0</v>
      </c>
      <c r="BU1536">
        <v>0</v>
      </c>
      <c r="BV1536">
        <v>0</v>
      </c>
      <c r="BW1536" s="17">
        <v>1</v>
      </c>
      <c r="BX1536">
        <v>0</v>
      </c>
      <c r="BY1536">
        <v>0</v>
      </c>
      <c r="BZ1536" s="17">
        <v>0</v>
      </c>
      <c r="CA1536">
        <v>0</v>
      </c>
      <c r="CB1536">
        <v>0</v>
      </c>
      <c r="CC1536">
        <v>1</v>
      </c>
      <c r="CD1536">
        <v>1</v>
      </c>
      <c r="CE1536">
        <v>0</v>
      </c>
      <c r="CF1536">
        <v>0</v>
      </c>
      <c r="CG1536">
        <v>1</v>
      </c>
      <c r="CH1536">
        <v>0</v>
      </c>
      <c r="CI1536">
        <v>0</v>
      </c>
      <c r="CJ1536">
        <v>0</v>
      </c>
      <c r="CK1536">
        <v>1</v>
      </c>
      <c r="CL1536" s="17">
        <v>0</v>
      </c>
      <c r="CM1536">
        <v>1.02</v>
      </c>
      <c r="CN1536">
        <v>80</v>
      </c>
      <c r="CO1536">
        <v>1</v>
      </c>
      <c r="CP1536">
        <v>0</v>
      </c>
      <c r="CQ1536">
        <v>32</v>
      </c>
      <c r="CR1536" s="33" t="s">
        <v>85</v>
      </c>
    </row>
    <row r="1537" spans="1:96" x14ac:dyDescent="0.25">
      <c r="A1537">
        <v>1536</v>
      </c>
      <c r="B1537">
        <v>97</v>
      </c>
      <c r="C1537" s="24" t="s">
        <v>4137</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225</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s="17">
        <v>0</v>
      </c>
      <c r="BT1537">
        <v>0</v>
      </c>
      <c r="BU1537">
        <v>0</v>
      </c>
      <c r="BV1537">
        <v>0</v>
      </c>
      <c r="BW1537" s="17">
        <v>1</v>
      </c>
      <c r="BX1537">
        <v>0</v>
      </c>
      <c r="BY1537">
        <v>0</v>
      </c>
      <c r="BZ1537" s="17">
        <v>0</v>
      </c>
      <c r="CA1537">
        <v>0</v>
      </c>
      <c r="CB1537">
        <v>0</v>
      </c>
      <c r="CC1537">
        <v>1</v>
      </c>
      <c r="CD1537">
        <v>1</v>
      </c>
      <c r="CE1537">
        <v>0</v>
      </c>
      <c r="CF1537">
        <v>0</v>
      </c>
      <c r="CG1537">
        <v>1</v>
      </c>
      <c r="CH1537">
        <v>0</v>
      </c>
      <c r="CI1537">
        <v>0</v>
      </c>
      <c r="CJ1537">
        <v>0</v>
      </c>
      <c r="CK1537">
        <v>1</v>
      </c>
      <c r="CL1537" s="17">
        <v>0</v>
      </c>
      <c r="CM1537">
        <v>1.02</v>
      </c>
      <c r="CN1537">
        <v>80</v>
      </c>
      <c r="CO1537">
        <v>1</v>
      </c>
      <c r="CP1537">
        <v>0</v>
      </c>
      <c r="CQ1537">
        <v>32</v>
      </c>
      <c r="CR1537" s="33" t="s">
        <v>85</v>
      </c>
    </row>
    <row r="1538" spans="1:96" x14ac:dyDescent="0.25">
      <c r="A1538">
        <v>1537</v>
      </c>
      <c r="B1538">
        <v>97</v>
      </c>
      <c r="C1538" s="24" t="s">
        <v>4137</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225</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s="17">
        <v>0</v>
      </c>
      <c r="BT1538">
        <v>0</v>
      </c>
      <c r="BU1538">
        <v>0</v>
      </c>
      <c r="BV1538">
        <v>0</v>
      </c>
      <c r="BW1538" s="17">
        <v>1</v>
      </c>
      <c r="BX1538">
        <v>0</v>
      </c>
      <c r="BY1538">
        <v>0</v>
      </c>
      <c r="BZ1538" s="17">
        <v>0</v>
      </c>
      <c r="CA1538">
        <v>0</v>
      </c>
      <c r="CB1538">
        <v>0</v>
      </c>
      <c r="CC1538">
        <v>1</v>
      </c>
      <c r="CD1538">
        <v>1</v>
      </c>
      <c r="CE1538">
        <v>0</v>
      </c>
      <c r="CF1538">
        <v>0</v>
      </c>
      <c r="CG1538">
        <v>1</v>
      </c>
      <c r="CH1538">
        <v>0</v>
      </c>
      <c r="CI1538">
        <v>0</v>
      </c>
      <c r="CJ1538">
        <v>0</v>
      </c>
      <c r="CK1538">
        <v>1</v>
      </c>
      <c r="CL1538" s="17">
        <v>0</v>
      </c>
      <c r="CM1538">
        <v>1.02</v>
      </c>
      <c r="CN1538">
        <v>80</v>
      </c>
      <c r="CO1538">
        <v>1</v>
      </c>
      <c r="CP1538">
        <v>0</v>
      </c>
      <c r="CQ1538">
        <v>32</v>
      </c>
      <c r="CR1538" s="33" t="s">
        <v>85</v>
      </c>
    </row>
    <row r="1539" spans="1:96" x14ac:dyDescent="0.25">
      <c r="A1539">
        <v>1538</v>
      </c>
      <c r="B1539">
        <v>97</v>
      </c>
      <c r="C1539" s="24" t="s">
        <v>4137</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225</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s="17">
        <v>0</v>
      </c>
      <c r="BT1539">
        <v>0</v>
      </c>
      <c r="BU1539">
        <v>0</v>
      </c>
      <c r="BV1539">
        <v>0</v>
      </c>
      <c r="BW1539" s="17">
        <v>1</v>
      </c>
      <c r="BX1539">
        <v>0</v>
      </c>
      <c r="BY1539">
        <v>0</v>
      </c>
      <c r="BZ1539" s="17">
        <v>0</v>
      </c>
      <c r="CA1539">
        <v>0</v>
      </c>
      <c r="CB1539">
        <v>0</v>
      </c>
      <c r="CC1539">
        <v>1</v>
      </c>
      <c r="CD1539">
        <v>1</v>
      </c>
      <c r="CE1539">
        <v>0</v>
      </c>
      <c r="CF1539">
        <v>0</v>
      </c>
      <c r="CG1539">
        <v>1</v>
      </c>
      <c r="CH1539">
        <v>0</v>
      </c>
      <c r="CI1539">
        <v>0</v>
      </c>
      <c r="CJ1539">
        <v>0</v>
      </c>
      <c r="CK1539">
        <v>1</v>
      </c>
      <c r="CL1539" s="17">
        <v>0</v>
      </c>
      <c r="CM1539">
        <v>1.02</v>
      </c>
      <c r="CN1539">
        <v>80</v>
      </c>
      <c r="CO1539">
        <v>1</v>
      </c>
      <c r="CP1539">
        <v>0</v>
      </c>
      <c r="CQ1539">
        <v>32</v>
      </c>
      <c r="CR1539" s="33" t="s">
        <v>85</v>
      </c>
    </row>
    <row r="1540" spans="1:96" x14ac:dyDescent="0.25">
      <c r="A1540">
        <v>1539</v>
      </c>
      <c r="B1540">
        <v>97</v>
      </c>
      <c r="C1540" s="24" t="s">
        <v>4137</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225</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s="17">
        <v>0</v>
      </c>
      <c r="BT1540">
        <v>0</v>
      </c>
      <c r="BU1540">
        <v>0</v>
      </c>
      <c r="BV1540">
        <v>0</v>
      </c>
      <c r="BW1540" s="17">
        <v>1</v>
      </c>
      <c r="BX1540">
        <v>0</v>
      </c>
      <c r="BY1540">
        <v>0</v>
      </c>
      <c r="BZ1540" s="17">
        <v>0</v>
      </c>
      <c r="CA1540">
        <v>0</v>
      </c>
      <c r="CB1540">
        <v>0</v>
      </c>
      <c r="CC1540">
        <v>1</v>
      </c>
      <c r="CD1540">
        <v>1</v>
      </c>
      <c r="CE1540">
        <v>0</v>
      </c>
      <c r="CF1540">
        <v>0</v>
      </c>
      <c r="CG1540">
        <v>1</v>
      </c>
      <c r="CH1540">
        <v>0</v>
      </c>
      <c r="CI1540">
        <v>0</v>
      </c>
      <c r="CJ1540">
        <v>0</v>
      </c>
      <c r="CK1540">
        <v>1</v>
      </c>
      <c r="CL1540" s="17">
        <v>0</v>
      </c>
      <c r="CM1540">
        <v>1.02</v>
      </c>
      <c r="CN1540">
        <v>80</v>
      </c>
      <c r="CO1540">
        <v>1</v>
      </c>
      <c r="CP1540">
        <v>0</v>
      </c>
      <c r="CQ1540">
        <v>32</v>
      </c>
      <c r="CR1540" s="33" t="s">
        <v>85</v>
      </c>
    </row>
    <row r="1541" spans="1:96" x14ac:dyDescent="0.25">
      <c r="A1541">
        <v>1540</v>
      </c>
      <c r="B1541">
        <v>97</v>
      </c>
      <c r="C1541" s="24" t="s">
        <v>4137</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225</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s="17">
        <v>0</v>
      </c>
      <c r="BT1541">
        <v>0</v>
      </c>
      <c r="BU1541">
        <v>0</v>
      </c>
      <c r="BV1541">
        <v>0</v>
      </c>
      <c r="BW1541" s="17">
        <v>1</v>
      </c>
      <c r="BX1541">
        <v>0</v>
      </c>
      <c r="BY1541">
        <v>0</v>
      </c>
      <c r="BZ1541" s="17">
        <v>0</v>
      </c>
      <c r="CA1541">
        <v>0</v>
      </c>
      <c r="CB1541">
        <v>0</v>
      </c>
      <c r="CC1541">
        <v>1</v>
      </c>
      <c r="CD1541">
        <v>1</v>
      </c>
      <c r="CE1541">
        <v>0</v>
      </c>
      <c r="CF1541">
        <v>0</v>
      </c>
      <c r="CG1541">
        <v>1</v>
      </c>
      <c r="CH1541">
        <v>0</v>
      </c>
      <c r="CI1541">
        <v>0</v>
      </c>
      <c r="CJ1541">
        <v>0</v>
      </c>
      <c r="CK1541">
        <v>1</v>
      </c>
      <c r="CL1541" s="17">
        <v>0</v>
      </c>
      <c r="CM1541">
        <v>1.02</v>
      </c>
      <c r="CN1541">
        <v>80</v>
      </c>
      <c r="CO1541">
        <v>1</v>
      </c>
      <c r="CP1541">
        <v>0</v>
      </c>
      <c r="CQ1541">
        <v>32</v>
      </c>
      <c r="CR1541" s="33" t="s">
        <v>85</v>
      </c>
    </row>
    <row r="1542" spans="1:96" x14ac:dyDescent="0.25">
      <c r="A1542">
        <v>1541</v>
      </c>
      <c r="B1542">
        <v>97</v>
      </c>
      <c r="C1542" s="24" t="s">
        <v>4137</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225</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s="17">
        <v>0</v>
      </c>
      <c r="BT1542">
        <v>0</v>
      </c>
      <c r="BU1542">
        <v>0</v>
      </c>
      <c r="BV1542">
        <v>0</v>
      </c>
      <c r="BW1542" s="17">
        <v>1</v>
      </c>
      <c r="BX1542">
        <v>0</v>
      </c>
      <c r="BY1542">
        <v>0</v>
      </c>
      <c r="BZ1542" s="17">
        <v>0</v>
      </c>
      <c r="CA1542">
        <v>0</v>
      </c>
      <c r="CB1542">
        <v>0</v>
      </c>
      <c r="CC1542">
        <v>1</v>
      </c>
      <c r="CD1542">
        <v>1</v>
      </c>
      <c r="CE1542">
        <v>0</v>
      </c>
      <c r="CF1542">
        <v>0</v>
      </c>
      <c r="CG1542">
        <v>1</v>
      </c>
      <c r="CH1542">
        <v>0</v>
      </c>
      <c r="CI1542">
        <v>0</v>
      </c>
      <c r="CJ1542">
        <v>0</v>
      </c>
      <c r="CK1542">
        <v>1</v>
      </c>
      <c r="CL1542" s="17">
        <v>0</v>
      </c>
      <c r="CM1542">
        <v>1.02</v>
      </c>
      <c r="CN1542">
        <v>80</v>
      </c>
      <c r="CO1542">
        <v>1</v>
      </c>
      <c r="CP1542">
        <v>0</v>
      </c>
      <c r="CQ1542">
        <v>32</v>
      </c>
      <c r="CR1542" s="33" t="s">
        <v>85</v>
      </c>
    </row>
    <row r="1543" spans="1:96" x14ac:dyDescent="0.25">
      <c r="A1543">
        <v>1542</v>
      </c>
      <c r="B1543">
        <v>97</v>
      </c>
      <c r="C1543" s="24" t="s">
        <v>4137</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225</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s="17">
        <v>0</v>
      </c>
      <c r="BT1543">
        <v>0</v>
      </c>
      <c r="BU1543">
        <v>0</v>
      </c>
      <c r="BV1543">
        <v>0</v>
      </c>
      <c r="BW1543" s="17">
        <v>1</v>
      </c>
      <c r="BX1543">
        <v>0</v>
      </c>
      <c r="BY1543">
        <v>0</v>
      </c>
      <c r="BZ1543" s="17">
        <v>0</v>
      </c>
      <c r="CA1543">
        <v>0</v>
      </c>
      <c r="CB1543">
        <v>0</v>
      </c>
      <c r="CC1543">
        <v>1</v>
      </c>
      <c r="CD1543">
        <v>1</v>
      </c>
      <c r="CE1543">
        <v>0</v>
      </c>
      <c r="CF1543">
        <v>0</v>
      </c>
      <c r="CG1543">
        <v>1</v>
      </c>
      <c r="CH1543">
        <v>0</v>
      </c>
      <c r="CI1543">
        <v>0</v>
      </c>
      <c r="CJ1543">
        <v>0</v>
      </c>
      <c r="CK1543">
        <v>1</v>
      </c>
      <c r="CL1543" s="17">
        <v>0</v>
      </c>
      <c r="CM1543">
        <v>1.02</v>
      </c>
      <c r="CN1543">
        <v>80</v>
      </c>
      <c r="CO1543">
        <v>1</v>
      </c>
      <c r="CP1543">
        <v>0</v>
      </c>
      <c r="CQ1543">
        <v>32</v>
      </c>
      <c r="CR1543" s="33" t="s">
        <v>85</v>
      </c>
    </row>
    <row r="1544" spans="1:96" x14ac:dyDescent="0.25">
      <c r="A1544">
        <v>1543</v>
      </c>
      <c r="B1544">
        <v>97</v>
      </c>
      <c r="C1544" s="24" t="s">
        <v>4137</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225</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s="17">
        <v>0</v>
      </c>
      <c r="BT1544">
        <v>0</v>
      </c>
      <c r="BU1544">
        <v>0</v>
      </c>
      <c r="BV1544">
        <v>0</v>
      </c>
      <c r="BW1544" s="17">
        <v>1</v>
      </c>
      <c r="BX1544">
        <v>0</v>
      </c>
      <c r="BY1544">
        <v>0</v>
      </c>
      <c r="BZ1544" s="17">
        <v>0</v>
      </c>
      <c r="CA1544">
        <v>0</v>
      </c>
      <c r="CB1544">
        <v>0</v>
      </c>
      <c r="CC1544">
        <v>1</v>
      </c>
      <c r="CD1544">
        <v>1</v>
      </c>
      <c r="CE1544">
        <v>0</v>
      </c>
      <c r="CF1544">
        <v>0</v>
      </c>
      <c r="CG1544">
        <v>1</v>
      </c>
      <c r="CH1544">
        <v>0</v>
      </c>
      <c r="CI1544">
        <v>0</v>
      </c>
      <c r="CJ1544">
        <v>0</v>
      </c>
      <c r="CK1544">
        <v>1</v>
      </c>
      <c r="CL1544" s="17">
        <v>0</v>
      </c>
      <c r="CM1544">
        <v>1.02</v>
      </c>
      <c r="CN1544">
        <v>80</v>
      </c>
      <c r="CO1544">
        <v>1</v>
      </c>
      <c r="CP1544">
        <v>0</v>
      </c>
      <c r="CQ1544">
        <v>32</v>
      </c>
      <c r="CR1544" s="33" t="s">
        <v>85</v>
      </c>
    </row>
    <row r="1545" spans="1:96" x14ac:dyDescent="0.25">
      <c r="A1545">
        <v>1544</v>
      </c>
      <c r="B1545">
        <v>97</v>
      </c>
      <c r="C1545" s="24" t="s">
        <v>4137</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225</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s="17">
        <v>0</v>
      </c>
      <c r="BT1545">
        <v>0</v>
      </c>
      <c r="BU1545">
        <v>0</v>
      </c>
      <c r="BV1545">
        <v>0</v>
      </c>
      <c r="BW1545" s="17">
        <v>1</v>
      </c>
      <c r="BX1545">
        <v>0</v>
      </c>
      <c r="BY1545">
        <v>0</v>
      </c>
      <c r="BZ1545" s="17">
        <v>0</v>
      </c>
      <c r="CA1545">
        <v>0</v>
      </c>
      <c r="CB1545">
        <v>0</v>
      </c>
      <c r="CC1545">
        <v>1</v>
      </c>
      <c r="CD1545">
        <v>1</v>
      </c>
      <c r="CE1545">
        <v>0</v>
      </c>
      <c r="CF1545">
        <v>0</v>
      </c>
      <c r="CG1545">
        <v>1</v>
      </c>
      <c r="CH1545">
        <v>0</v>
      </c>
      <c r="CI1545">
        <v>0</v>
      </c>
      <c r="CJ1545">
        <v>0</v>
      </c>
      <c r="CK1545">
        <v>1</v>
      </c>
      <c r="CL1545" s="17">
        <v>0</v>
      </c>
      <c r="CM1545">
        <v>1.02</v>
      </c>
      <c r="CN1545">
        <v>80</v>
      </c>
      <c r="CO1545">
        <v>1</v>
      </c>
      <c r="CP1545">
        <v>0</v>
      </c>
      <c r="CQ1545">
        <v>32</v>
      </c>
      <c r="CR1545" s="33" t="s">
        <v>85</v>
      </c>
    </row>
    <row r="1546" spans="1:96" x14ac:dyDescent="0.25">
      <c r="A1546">
        <v>1545</v>
      </c>
      <c r="B1546">
        <v>97</v>
      </c>
      <c r="C1546" s="24" t="s">
        <v>4137</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225</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s="17">
        <v>0</v>
      </c>
      <c r="BT1546">
        <v>0</v>
      </c>
      <c r="BU1546">
        <v>0</v>
      </c>
      <c r="BV1546">
        <v>0</v>
      </c>
      <c r="BW1546" s="17">
        <v>1</v>
      </c>
      <c r="BX1546">
        <v>0</v>
      </c>
      <c r="BY1546">
        <v>0</v>
      </c>
      <c r="BZ1546" s="17">
        <v>0</v>
      </c>
      <c r="CA1546">
        <v>0</v>
      </c>
      <c r="CB1546">
        <v>0</v>
      </c>
      <c r="CC1546">
        <v>1</v>
      </c>
      <c r="CD1546">
        <v>1</v>
      </c>
      <c r="CE1546">
        <v>0</v>
      </c>
      <c r="CF1546">
        <v>0</v>
      </c>
      <c r="CG1546">
        <v>1</v>
      </c>
      <c r="CH1546">
        <v>0</v>
      </c>
      <c r="CI1546">
        <v>0</v>
      </c>
      <c r="CJ1546">
        <v>0</v>
      </c>
      <c r="CK1546">
        <v>1</v>
      </c>
      <c r="CL1546" s="17">
        <v>0</v>
      </c>
      <c r="CM1546">
        <v>1.02</v>
      </c>
      <c r="CN1546">
        <v>80</v>
      </c>
      <c r="CO1546">
        <v>1</v>
      </c>
      <c r="CP1546">
        <v>0</v>
      </c>
      <c r="CQ1546">
        <v>32</v>
      </c>
      <c r="CR1546" s="33" t="s">
        <v>85</v>
      </c>
    </row>
    <row r="1547" spans="1:96" x14ac:dyDescent="0.25">
      <c r="A1547">
        <v>1546</v>
      </c>
      <c r="B1547">
        <v>97</v>
      </c>
      <c r="C1547" s="24" t="s">
        <v>4137</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225</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s="17">
        <v>0</v>
      </c>
      <c r="BT1547">
        <v>0</v>
      </c>
      <c r="BU1547">
        <v>0</v>
      </c>
      <c r="BV1547">
        <v>0</v>
      </c>
      <c r="BW1547" s="17">
        <v>1</v>
      </c>
      <c r="BX1547">
        <v>0</v>
      </c>
      <c r="BY1547">
        <v>0</v>
      </c>
      <c r="BZ1547" s="17">
        <v>0</v>
      </c>
      <c r="CA1547">
        <v>0</v>
      </c>
      <c r="CB1547">
        <v>0</v>
      </c>
      <c r="CC1547">
        <v>1</v>
      </c>
      <c r="CD1547">
        <v>1</v>
      </c>
      <c r="CE1547">
        <v>0</v>
      </c>
      <c r="CF1547">
        <v>0</v>
      </c>
      <c r="CG1547">
        <v>1</v>
      </c>
      <c r="CH1547">
        <v>0</v>
      </c>
      <c r="CI1547">
        <v>0</v>
      </c>
      <c r="CJ1547">
        <v>0</v>
      </c>
      <c r="CK1547">
        <v>1</v>
      </c>
      <c r="CL1547" s="17">
        <v>0</v>
      </c>
      <c r="CM1547">
        <v>1.02</v>
      </c>
      <c r="CN1547">
        <v>80</v>
      </c>
      <c r="CO1547">
        <v>1</v>
      </c>
      <c r="CP1547">
        <v>0</v>
      </c>
      <c r="CQ1547">
        <v>32</v>
      </c>
      <c r="CR1547" s="33" t="s">
        <v>85</v>
      </c>
    </row>
    <row r="1548" spans="1:96" x14ac:dyDescent="0.25">
      <c r="A1548">
        <v>1547</v>
      </c>
      <c r="B1548">
        <v>97</v>
      </c>
      <c r="C1548" s="24" t="s">
        <v>4137</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225</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s="17">
        <v>0</v>
      </c>
      <c r="BT1548">
        <v>0</v>
      </c>
      <c r="BU1548">
        <v>0</v>
      </c>
      <c r="BV1548">
        <v>0</v>
      </c>
      <c r="BW1548" s="17">
        <v>1</v>
      </c>
      <c r="BX1548">
        <v>0</v>
      </c>
      <c r="BY1548">
        <v>0</v>
      </c>
      <c r="BZ1548" s="17">
        <v>0</v>
      </c>
      <c r="CA1548">
        <v>0</v>
      </c>
      <c r="CB1548">
        <v>0</v>
      </c>
      <c r="CC1548">
        <v>1</v>
      </c>
      <c r="CD1548">
        <v>1</v>
      </c>
      <c r="CE1548">
        <v>0</v>
      </c>
      <c r="CF1548">
        <v>0</v>
      </c>
      <c r="CG1548">
        <v>1</v>
      </c>
      <c r="CH1548">
        <v>0</v>
      </c>
      <c r="CI1548">
        <v>0</v>
      </c>
      <c r="CJ1548">
        <v>0</v>
      </c>
      <c r="CK1548">
        <v>1</v>
      </c>
      <c r="CL1548" s="17">
        <v>0</v>
      </c>
      <c r="CM1548">
        <v>1.02</v>
      </c>
      <c r="CN1548">
        <v>80</v>
      </c>
      <c r="CO1548">
        <v>1</v>
      </c>
      <c r="CP1548">
        <v>0</v>
      </c>
      <c r="CQ1548">
        <v>32</v>
      </c>
      <c r="CR1548" s="33" t="s">
        <v>85</v>
      </c>
    </row>
    <row r="1549" spans="1:96" x14ac:dyDescent="0.25">
      <c r="A1549">
        <v>1548</v>
      </c>
      <c r="B1549">
        <v>97</v>
      </c>
      <c r="C1549" s="24" t="s">
        <v>4137</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225</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s="17">
        <v>0</v>
      </c>
      <c r="BT1549">
        <v>0</v>
      </c>
      <c r="BU1549">
        <v>0</v>
      </c>
      <c r="BV1549">
        <v>0</v>
      </c>
      <c r="BW1549" s="17">
        <v>1</v>
      </c>
      <c r="BX1549">
        <v>0</v>
      </c>
      <c r="BY1549">
        <v>0</v>
      </c>
      <c r="BZ1549" s="17">
        <v>0</v>
      </c>
      <c r="CA1549">
        <v>0</v>
      </c>
      <c r="CB1549">
        <v>0</v>
      </c>
      <c r="CC1549">
        <v>1</v>
      </c>
      <c r="CD1549">
        <v>1</v>
      </c>
      <c r="CE1549">
        <v>0</v>
      </c>
      <c r="CF1549">
        <v>0</v>
      </c>
      <c r="CG1549">
        <v>1</v>
      </c>
      <c r="CH1549">
        <v>0</v>
      </c>
      <c r="CI1549">
        <v>0</v>
      </c>
      <c r="CJ1549">
        <v>0</v>
      </c>
      <c r="CK1549">
        <v>1</v>
      </c>
      <c r="CL1549" s="17">
        <v>0</v>
      </c>
      <c r="CM1549">
        <v>1.02</v>
      </c>
      <c r="CN1549">
        <v>80</v>
      </c>
      <c r="CO1549">
        <v>1</v>
      </c>
      <c r="CP1549">
        <v>0</v>
      </c>
      <c r="CQ1549">
        <v>32</v>
      </c>
      <c r="CR1549" s="33" t="s">
        <v>85</v>
      </c>
    </row>
    <row r="1550" spans="1:96" x14ac:dyDescent="0.25">
      <c r="A1550">
        <v>1549</v>
      </c>
      <c r="B1550">
        <v>97</v>
      </c>
      <c r="C1550" s="24" t="s">
        <v>4137</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225</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s="17">
        <v>0</v>
      </c>
      <c r="BT1550">
        <v>0</v>
      </c>
      <c r="BU1550">
        <v>0</v>
      </c>
      <c r="BV1550">
        <v>0</v>
      </c>
      <c r="BW1550" s="17">
        <v>1</v>
      </c>
      <c r="BX1550">
        <v>0</v>
      </c>
      <c r="BY1550">
        <v>0</v>
      </c>
      <c r="BZ1550" s="17">
        <v>0</v>
      </c>
      <c r="CA1550">
        <v>0</v>
      </c>
      <c r="CB1550">
        <v>0</v>
      </c>
      <c r="CC1550">
        <v>1</v>
      </c>
      <c r="CD1550">
        <v>1</v>
      </c>
      <c r="CE1550">
        <v>0</v>
      </c>
      <c r="CF1550">
        <v>0</v>
      </c>
      <c r="CG1550">
        <v>1</v>
      </c>
      <c r="CH1550">
        <v>0</v>
      </c>
      <c r="CI1550">
        <v>0</v>
      </c>
      <c r="CJ1550">
        <v>0</v>
      </c>
      <c r="CK1550">
        <v>1</v>
      </c>
      <c r="CL1550" s="17">
        <v>0</v>
      </c>
      <c r="CM1550">
        <v>1.02</v>
      </c>
      <c r="CN1550">
        <v>80</v>
      </c>
      <c r="CO1550">
        <v>1</v>
      </c>
      <c r="CP1550">
        <v>0</v>
      </c>
      <c r="CQ1550">
        <v>32</v>
      </c>
      <c r="CR1550" s="33" t="s">
        <v>85</v>
      </c>
    </row>
    <row r="1551" spans="1:96" x14ac:dyDescent="0.25">
      <c r="A1551">
        <v>1550</v>
      </c>
      <c r="B1551">
        <v>97</v>
      </c>
      <c r="C1551" s="24" t="s">
        <v>4137</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225</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s="17">
        <v>0</v>
      </c>
      <c r="BT1551">
        <v>0</v>
      </c>
      <c r="BU1551">
        <v>0</v>
      </c>
      <c r="BV1551">
        <v>0</v>
      </c>
      <c r="BW1551" s="17">
        <v>1</v>
      </c>
      <c r="BX1551">
        <v>0</v>
      </c>
      <c r="BY1551">
        <v>0</v>
      </c>
      <c r="BZ1551" s="17">
        <v>0</v>
      </c>
      <c r="CA1551">
        <v>0</v>
      </c>
      <c r="CB1551">
        <v>0</v>
      </c>
      <c r="CC1551">
        <v>1</v>
      </c>
      <c r="CD1551">
        <v>1</v>
      </c>
      <c r="CE1551">
        <v>0</v>
      </c>
      <c r="CF1551">
        <v>0</v>
      </c>
      <c r="CG1551">
        <v>1</v>
      </c>
      <c r="CH1551">
        <v>0</v>
      </c>
      <c r="CI1551">
        <v>0</v>
      </c>
      <c r="CJ1551">
        <v>0</v>
      </c>
      <c r="CK1551">
        <v>1</v>
      </c>
      <c r="CL1551" s="17">
        <v>0</v>
      </c>
      <c r="CM1551">
        <v>1.02</v>
      </c>
      <c r="CN1551">
        <v>80</v>
      </c>
      <c r="CO1551">
        <v>1</v>
      </c>
      <c r="CP1551">
        <v>0</v>
      </c>
      <c r="CQ1551">
        <v>32</v>
      </c>
      <c r="CR1551" s="33" t="s">
        <v>85</v>
      </c>
    </row>
    <row r="1552" spans="1:96" x14ac:dyDescent="0.25">
      <c r="A1552">
        <v>1551</v>
      </c>
      <c r="B1552">
        <v>97</v>
      </c>
      <c r="C1552" s="24" t="s">
        <v>4137</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225</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s="17">
        <v>0</v>
      </c>
      <c r="BT1552">
        <v>0</v>
      </c>
      <c r="BU1552">
        <v>0</v>
      </c>
      <c r="BV1552">
        <v>0</v>
      </c>
      <c r="BW1552" s="17">
        <v>1</v>
      </c>
      <c r="BX1552">
        <v>0</v>
      </c>
      <c r="BY1552">
        <v>0</v>
      </c>
      <c r="BZ1552" s="17">
        <v>0</v>
      </c>
      <c r="CA1552">
        <v>0</v>
      </c>
      <c r="CB1552">
        <v>0</v>
      </c>
      <c r="CC1552">
        <v>1</v>
      </c>
      <c r="CD1552">
        <v>1</v>
      </c>
      <c r="CE1552">
        <v>0</v>
      </c>
      <c r="CF1552">
        <v>0</v>
      </c>
      <c r="CG1552">
        <v>1</v>
      </c>
      <c r="CH1552">
        <v>0</v>
      </c>
      <c r="CI1552">
        <v>0</v>
      </c>
      <c r="CJ1552">
        <v>0</v>
      </c>
      <c r="CK1552">
        <v>1</v>
      </c>
      <c r="CL1552" s="17">
        <v>0</v>
      </c>
      <c r="CM1552">
        <v>1.02</v>
      </c>
      <c r="CN1552">
        <v>80</v>
      </c>
      <c r="CO1552">
        <v>1</v>
      </c>
      <c r="CP1552">
        <v>0</v>
      </c>
      <c r="CQ1552">
        <v>32</v>
      </c>
      <c r="CR1552" s="33" t="s">
        <v>85</v>
      </c>
    </row>
    <row r="1553" spans="1:96" x14ac:dyDescent="0.25">
      <c r="A1553">
        <v>1552</v>
      </c>
      <c r="B1553">
        <v>97</v>
      </c>
      <c r="C1553" s="24" t="s">
        <v>4137</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225</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s="17">
        <v>0</v>
      </c>
      <c r="BT1553">
        <v>0</v>
      </c>
      <c r="BU1553">
        <v>0</v>
      </c>
      <c r="BV1553">
        <v>0</v>
      </c>
      <c r="BW1553" s="17">
        <v>1</v>
      </c>
      <c r="BX1553">
        <v>0</v>
      </c>
      <c r="BY1553">
        <v>0</v>
      </c>
      <c r="BZ1553" s="17">
        <v>0</v>
      </c>
      <c r="CA1553">
        <v>0</v>
      </c>
      <c r="CB1553">
        <v>0</v>
      </c>
      <c r="CC1553">
        <v>1</v>
      </c>
      <c r="CD1553">
        <v>1</v>
      </c>
      <c r="CE1553">
        <v>0</v>
      </c>
      <c r="CF1553">
        <v>0</v>
      </c>
      <c r="CG1553">
        <v>1</v>
      </c>
      <c r="CH1553">
        <v>0</v>
      </c>
      <c r="CI1553">
        <v>0</v>
      </c>
      <c r="CJ1553">
        <v>0</v>
      </c>
      <c r="CK1553">
        <v>1</v>
      </c>
      <c r="CL1553" s="17">
        <v>0</v>
      </c>
      <c r="CM1553">
        <v>1.02</v>
      </c>
      <c r="CN1553">
        <v>80</v>
      </c>
      <c r="CO1553">
        <v>1</v>
      </c>
      <c r="CP1553">
        <v>0</v>
      </c>
      <c r="CQ1553">
        <v>32</v>
      </c>
      <c r="CR1553" s="33" t="s">
        <v>85</v>
      </c>
    </row>
    <row r="1554" spans="1:96" x14ac:dyDescent="0.25">
      <c r="A1554">
        <v>1553</v>
      </c>
      <c r="B1554">
        <v>97</v>
      </c>
      <c r="C1554" s="24" t="s">
        <v>4137</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225</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s="17">
        <v>0</v>
      </c>
      <c r="BT1554">
        <v>0</v>
      </c>
      <c r="BU1554">
        <v>0</v>
      </c>
      <c r="BV1554">
        <v>0</v>
      </c>
      <c r="BW1554" s="17">
        <v>1</v>
      </c>
      <c r="BX1554">
        <v>0</v>
      </c>
      <c r="BY1554">
        <v>0</v>
      </c>
      <c r="BZ1554" s="17">
        <v>0</v>
      </c>
      <c r="CA1554">
        <v>0</v>
      </c>
      <c r="CB1554">
        <v>0</v>
      </c>
      <c r="CC1554">
        <v>1</v>
      </c>
      <c r="CD1554">
        <v>1</v>
      </c>
      <c r="CE1554">
        <v>0</v>
      </c>
      <c r="CF1554">
        <v>0</v>
      </c>
      <c r="CG1554">
        <v>1</v>
      </c>
      <c r="CH1554">
        <v>0</v>
      </c>
      <c r="CI1554">
        <v>0</v>
      </c>
      <c r="CJ1554">
        <v>0</v>
      </c>
      <c r="CK1554">
        <v>1</v>
      </c>
      <c r="CL1554" s="17">
        <v>0</v>
      </c>
      <c r="CM1554">
        <v>1.02</v>
      </c>
      <c r="CN1554">
        <v>80</v>
      </c>
      <c r="CO1554">
        <v>1</v>
      </c>
      <c r="CP1554">
        <v>0</v>
      </c>
      <c r="CQ1554">
        <v>32</v>
      </c>
      <c r="CR1554" s="33" t="s">
        <v>85</v>
      </c>
    </row>
    <row r="1555" spans="1:96" x14ac:dyDescent="0.25">
      <c r="A1555">
        <v>1554</v>
      </c>
      <c r="B1555">
        <v>97</v>
      </c>
      <c r="C1555" s="24" t="s">
        <v>4137</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225</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s="17">
        <v>0</v>
      </c>
      <c r="BT1555">
        <v>0</v>
      </c>
      <c r="BU1555">
        <v>0</v>
      </c>
      <c r="BV1555">
        <v>0</v>
      </c>
      <c r="BW1555" s="17">
        <v>1</v>
      </c>
      <c r="BX1555">
        <v>0</v>
      </c>
      <c r="BY1555">
        <v>0</v>
      </c>
      <c r="BZ1555" s="17">
        <v>0</v>
      </c>
      <c r="CA1555">
        <v>0</v>
      </c>
      <c r="CB1555">
        <v>0</v>
      </c>
      <c r="CC1555">
        <v>1</v>
      </c>
      <c r="CD1555">
        <v>1</v>
      </c>
      <c r="CE1555">
        <v>0</v>
      </c>
      <c r="CF1555">
        <v>0</v>
      </c>
      <c r="CG1555">
        <v>1</v>
      </c>
      <c r="CH1555">
        <v>0</v>
      </c>
      <c r="CI1555">
        <v>0</v>
      </c>
      <c r="CJ1555">
        <v>0</v>
      </c>
      <c r="CK1555">
        <v>1</v>
      </c>
      <c r="CL1555" s="17">
        <v>0</v>
      </c>
      <c r="CM1555">
        <v>1.02</v>
      </c>
      <c r="CN1555">
        <v>80</v>
      </c>
      <c r="CO1555">
        <v>1</v>
      </c>
      <c r="CP1555">
        <v>0</v>
      </c>
      <c r="CQ1555">
        <v>32</v>
      </c>
      <c r="CR1555" s="33" t="s">
        <v>85</v>
      </c>
    </row>
    <row r="1556" spans="1:96" x14ac:dyDescent="0.25">
      <c r="A1556">
        <v>1555</v>
      </c>
      <c r="B1556">
        <v>98</v>
      </c>
      <c r="C1556" s="24" t="s">
        <v>4143</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447</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s="17">
        <v>1</v>
      </c>
      <c r="BT1556">
        <v>0</v>
      </c>
      <c r="BU1556">
        <v>1</v>
      </c>
      <c r="BV1556">
        <v>0</v>
      </c>
      <c r="BW1556" s="17">
        <v>0</v>
      </c>
      <c r="BX1556">
        <v>0</v>
      </c>
      <c r="BY1556">
        <v>0</v>
      </c>
      <c r="BZ1556" s="17">
        <v>0</v>
      </c>
      <c r="CA1556">
        <v>1</v>
      </c>
      <c r="CB1556">
        <v>1</v>
      </c>
      <c r="CC1556">
        <v>0</v>
      </c>
      <c r="CD1556">
        <v>0</v>
      </c>
      <c r="CE1556">
        <v>0</v>
      </c>
      <c r="CF1556">
        <v>0</v>
      </c>
      <c r="CG1556">
        <v>0</v>
      </c>
      <c r="CH1556">
        <v>0</v>
      </c>
      <c r="CI1556">
        <v>0</v>
      </c>
      <c r="CJ1556">
        <v>0</v>
      </c>
      <c r="CK1556">
        <v>0</v>
      </c>
      <c r="CL1556" s="17">
        <v>0</v>
      </c>
      <c r="CM1556">
        <v>0.78100000000000003</v>
      </c>
      <c r="CN1556">
        <v>182</v>
      </c>
      <c r="CO1556">
        <v>1</v>
      </c>
      <c r="CP1556">
        <v>0</v>
      </c>
      <c r="CQ1556">
        <v>20</v>
      </c>
      <c r="CR1556" s="33" t="s">
        <v>85</v>
      </c>
    </row>
    <row r="1557" spans="1:96" x14ac:dyDescent="0.25">
      <c r="A1557">
        <v>1556</v>
      </c>
      <c r="B1557">
        <v>98</v>
      </c>
      <c r="C1557" s="24" t="s">
        <v>4143</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447</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s="17">
        <v>1</v>
      </c>
      <c r="BT1557">
        <v>0</v>
      </c>
      <c r="BU1557">
        <v>1</v>
      </c>
      <c r="BV1557">
        <v>0</v>
      </c>
      <c r="BW1557" s="17">
        <v>0</v>
      </c>
      <c r="BX1557">
        <v>1</v>
      </c>
      <c r="BY1557">
        <v>0</v>
      </c>
      <c r="BZ1557" s="17">
        <v>0</v>
      </c>
      <c r="CA1557">
        <v>1</v>
      </c>
      <c r="CB1557">
        <v>1</v>
      </c>
      <c r="CC1557">
        <v>0</v>
      </c>
      <c r="CD1557">
        <v>0</v>
      </c>
      <c r="CE1557">
        <v>0</v>
      </c>
      <c r="CF1557">
        <v>0</v>
      </c>
      <c r="CG1557">
        <v>0</v>
      </c>
      <c r="CH1557">
        <v>0</v>
      </c>
      <c r="CI1557">
        <v>0</v>
      </c>
      <c r="CJ1557">
        <v>0</v>
      </c>
      <c r="CK1557">
        <v>0</v>
      </c>
      <c r="CL1557" s="17">
        <v>0</v>
      </c>
      <c r="CM1557">
        <v>0.78100000000000003</v>
      </c>
      <c r="CN1557">
        <v>182</v>
      </c>
      <c r="CO1557">
        <v>1</v>
      </c>
      <c r="CP1557">
        <v>0</v>
      </c>
      <c r="CQ1557">
        <v>20</v>
      </c>
      <c r="CR1557" s="33" t="s">
        <v>85</v>
      </c>
    </row>
    <row r="1558" spans="1:96" x14ac:dyDescent="0.25">
      <c r="A1558">
        <v>1557</v>
      </c>
      <c r="B1558">
        <v>98</v>
      </c>
      <c r="C1558" s="24" t="s">
        <v>4143</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447</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s="17">
        <v>1</v>
      </c>
      <c r="BT1558">
        <v>0</v>
      </c>
      <c r="BU1558">
        <v>1</v>
      </c>
      <c r="BV1558">
        <v>0</v>
      </c>
      <c r="BW1558" s="17">
        <v>0</v>
      </c>
      <c r="BX1558">
        <v>0</v>
      </c>
      <c r="BY1558">
        <v>0</v>
      </c>
      <c r="BZ1558" s="17">
        <v>1</v>
      </c>
      <c r="CA1558">
        <v>1</v>
      </c>
      <c r="CB1558">
        <v>1</v>
      </c>
      <c r="CC1558">
        <v>0</v>
      </c>
      <c r="CD1558">
        <v>0</v>
      </c>
      <c r="CE1558">
        <v>0</v>
      </c>
      <c r="CF1558">
        <v>0</v>
      </c>
      <c r="CG1558">
        <v>0</v>
      </c>
      <c r="CH1558">
        <v>0</v>
      </c>
      <c r="CI1558">
        <v>0</v>
      </c>
      <c r="CJ1558">
        <v>0</v>
      </c>
      <c r="CK1558">
        <v>0</v>
      </c>
      <c r="CL1558" s="17">
        <v>0</v>
      </c>
      <c r="CM1558">
        <v>0.78100000000000003</v>
      </c>
      <c r="CN1558">
        <v>182</v>
      </c>
      <c r="CO1558">
        <v>1</v>
      </c>
      <c r="CP1558">
        <v>0</v>
      </c>
      <c r="CQ1558">
        <v>20</v>
      </c>
      <c r="CR1558" s="33" t="s">
        <v>85</v>
      </c>
    </row>
    <row r="1559" spans="1:96" x14ac:dyDescent="0.25">
      <c r="A1559">
        <v>1558</v>
      </c>
      <c r="B1559">
        <v>98</v>
      </c>
      <c r="C1559" s="24" t="s">
        <v>4143</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447</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s="17">
        <v>1</v>
      </c>
      <c r="BT1559">
        <v>0</v>
      </c>
      <c r="BU1559">
        <v>1</v>
      </c>
      <c r="BV1559">
        <v>0</v>
      </c>
      <c r="BW1559" s="17">
        <v>0</v>
      </c>
      <c r="BX1559">
        <v>1</v>
      </c>
      <c r="BY1559">
        <v>0</v>
      </c>
      <c r="BZ1559" s="17">
        <v>0</v>
      </c>
      <c r="CA1559">
        <v>1</v>
      </c>
      <c r="CB1559">
        <v>1</v>
      </c>
      <c r="CC1559">
        <v>0</v>
      </c>
      <c r="CD1559">
        <v>0</v>
      </c>
      <c r="CE1559">
        <v>0</v>
      </c>
      <c r="CF1559">
        <v>0</v>
      </c>
      <c r="CG1559">
        <v>0</v>
      </c>
      <c r="CH1559">
        <v>0</v>
      </c>
      <c r="CI1559">
        <v>0</v>
      </c>
      <c r="CJ1559">
        <v>0</v>
      </c>
      <c r="CK1559">
        <v>0</v>
      </c>
      <c r="CL1559" s="17">
        <v>0</v>
      </c>
      <c r="CM1559">
        <v>0.78100000000000003</v>
      </c>
      <c r="CN1559">
        <v>182</v>
      </c>
      <c r="CO1559">
        <v>1</v>
      </c>
      <c r="CP1559">
        <v>0</v>
      </c>
      <c r="CQ1559">
        <v>20</v>
      </c>
      <c r="CR1559" s="33" t="s">
        <v>85</v>
      </c>
    </row>
    <row r="1560" spans="1:96" x14ac:dyDescent="0.25">
      <c r="A1560">
        <v>1559</v>
      </c>
      <c r="B1560">
        <v>98</v>
      </c>
      <c r="C1560" s="24" t="s">
        <v>4143</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447</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s="17">
        <v>0</v>
      </c>
      <c r="BT1560">
        <v>0</v>
      </c>
      <c r="BU1560">
        <v>1</v>
      </c>
      <c r="BV1560">
        <v>0</v>
      </c>
      <c r="BW1560" s="17">
        <v>0</v>
      </c>
      <c r="BX1560">
        <v>0</v>
      </c>
      <c r="BY1560">
        <v>0</v>
      </c>
      <c r="BZ1560" s="17">
        <v>1</v>
      </c>
      <c r="CA1560">
        <v>1</v>
      </c>
      <c r="CB1560">
        <v>1</v>
      </c>
      <c r="CC1560">
        <v>0</v>
      </c>
      <c r="CD1560">
        <v>0</v>
      </c>
      <c r="CE1560">
        <v>0</v>
      </c>
      <c r="CF1560">
        <v>0</v>
      </c>
      <c r="CG1560">
        <v>0</v>
      </c>
      <c r="CH1560">
        <v>0</v>
      </c>
      <c r="CI1560">
        <v>0</v>
      </c>
      <c r="CJ1560">
        <v>0</v>
      </c>
      <c r="CK1560">
        <v>0</v>
      </c>
      <c r="CL1560" s="17">
        <v>0</v>
      </c>
      <c r="CM1560">
        <v>0.78100000000000003</v>
      </c>
      <c r="CN1560">
        <v>182</v>
      </c>
      <c r="CO1560">
        <v>1</v>
      </c>
      <c r="CP1560">
        <v>0</v>
      </c>
      <c r="CQ1560">
        <v>20</v>
      </c>
      <c r="CR1560" s="33" t="s">
        <v>85</v>
      </c>
    </row>
    <row r="1561" spans="1:96" x14ac:dyDescent="0.25">
      <c r="A1561">
        <v>1560</v>
      </c>
      <c r="B1561">
        <v>99</v>
      </c>
      <c r="C1561" s="24" t="s">
        <v>4147</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386</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s="17">
        <v>0</v>
      </c>
      <c r="BT1561">
        <v>0</v>
      </c>
      <c r="BU1561">
        <v>0</v>
      </c>
      <c r="BV1561">
        <v>0</v>
      </c>
      <c r="BW1561" s="17">
        <v>1</v>
      </c>
      <c r="BX1561">
        <v>0</v>
      </c>
      <c r="BY1561">
        <v>0</v>
      </c>
      <c r="BZ1561" s="17">
        <v>0</v>
      </c>
      <c r="CA1561">
        <v>1</v>
      </c>
      <c r="CB1561">
        <v>1</v>
      </c>
      <c r="CC1561">
        <v>0</v>
      </c>
      <c r="CD1561">
        <v>0</v>
      </c>
      <c r="CE1561">
        <v>0</v>
      </c>
      <c r="CF1561">
        <v>0</v>
      </c>
      <c r="CG1561">
        <v>1</v>
      </c>
      <c r="CH1561">
        <v>0</v>
      </c>
      <c r="CI1561">
        <v>0</v>
      </c>
      <c r="CJ1561">
        <v>0</v>
      </c>
      <c r="CK1561">
        <v>0</v>
      </c>
      <c r="CL1561" s="17">
        <v>0</v>
      </c>
      <c r="CM1561">
        <v>2.3879999999999999</v>
      </c>
      <c r="CN1561">
        <v>389</v>
      </c>
      <c r="CO1561">
        <v>1</v>
      </c>
      <c r="CP1561">
        <v>0</v>
      </c>
      <c r="CQ1561">
        <v>25</v>
      </c>
      <c r="CR1561" s="33" t="s">
        <v>85</v>
      </c>
    </row>
    <row r="1562" spans="1:96" x14ac:dyDescent="0.25">
      <c r="A1562">
        <v>1561</v>
      </c>
      <c r="B1562">
        <v>99</v>
      </c>
      <c r="C1562" s="24" t="s">
        <v>4147</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386</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s="17">
        <v>1</v>
      </c>
      <c r="BT1562">
        <v>0</v>
      </c>
      <c r="BU1562">
        <v>0</v>
      </c>
      <c r="BV1562">
        <v>0</v>
      </c>
      <c r="BW1562" s="17">
        <v>1</v>
      </c>
      <c r="BX1562">
        <v>0</v>
      </c>
      <c r="BY1562">
        <v>0</v>
      </c>
      <c r="BZ1562" s="17">
        <v>1</v>
      </c>
      <c r="CA1562">
        <v>1</v>
      </c>
      <c r="CB1562">
        <v>1</v>
      </c>
      <c r="CC1562">
        <v>0</v>
      </c>
      <c r="CD1562">
        <v>0</v>
      </c>
      <c r="CE1562">
        <v>0</v>
      </c>
      <c r="CF1562">
        <v>0</v>
      </c>
      <c r="CG1562">
        <v>1</v>
      </c>
      <c r="CH1562">
        <v>0</v>
      </c>
      <c r="CI1562">
        <v>0</v>
      </c>
      <c r="CJ1562">
        <v>0</v>
      </c>
      <c r="CK1562">
        <v>0</v>
      </c>
      <c r="CL1562" s="17">
        <v>0</v>
      </c>
      <c r="CM1562">
        <v>2.3879999999999999</v>
      </c>
      <c r="CN1562">
        <v>389</v>
      </c>
      <c r="CO1562">
        <v>1</v>
      </c>
      <c r="CP1562">
        <v>0</v>
      </c>
      <c r="CQ1562">
        <v>25</v>
      </c>
      <c r="CR1562" s="33" t="s">
        <v>85</v>
      </c>
    </row>
    <row r="1563" spans="1:96" x14ac:dyDescent="0.25">
      <c r="A1563">
        <v>1562</v>
      </c>
      <c r="B1563">
        <v>99</v>
      </c>
      <c r="C1563" s="24" t="s">
        <v>4147</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447</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s="17">
        <v>0</v>
      </c>
      <c r="BT1563">
        <v>0</v>
      </c>
      <c r="BU1563">
        <v>0</v>
      </c>
      <c r="BV1563">
        <v>0</v>
      </c>
      <c r="BW1563" s="17">
        <v>1</v>
      </c>
      <c r="BX1563">
        <v>0</v>
      </c>
      <c r="BY1563">
        <v>0</v>
      </c>
      <c r="BZ1563" s="17">
        <v>0</v>
      </c>
      <c r="CA1563">
        <v>1</v>
      </c>
      <c r="CB1563">
        <v>1</v>
      </c>
      <c r="CC1563">
        <v>0</v>
      </c>
      <c r="CD1563">
        <v>0</v>
      </c>
      <c r="CE1563">
        <v>0</v>
      </c>
      <c r="CF1563">
        <v>0</v>
      </c>
      <c r="CG1563">
        <v>1</v>
      </c>
      <c r="CH1563">
        <v>0</v>
      </c>
      <c r="CI1563">
        <v>0</v>
      </c>
      <c r="CJ1563">
        <v>0</v>
      </c>
      <c r="CK1563">
        <v>0</v>
      </c>
      <c r="CL1563" s="17">
        <v>0</v>
      </c>
      <c r="CM1563">
        <v>2.3879999999999999</v>
      </c>
      <c r="CN1563">
        <v>389</v>
      </c>
      <c r="CO1563">
        <v>1</v>
      </c>
      <c r="CP1563">
        <v>0</v>
      </c>
      <c r="CQ1563">
        <v>25</v>
      </c>
      <c r="CR1563" s="33" t="s">
        <v>85</v>
      </c>
    </row>
    <row r="1564" spans="1:96" x14ac:dyDescent="0.25">
      <c r="A1564">
        <v>1563</v>
      </c>
      <c r="B1564">
        <v>99</v>
      </c>
      <c r="C1564" s="24" t="s">
        <v>4147</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447</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s="17">
        <v>1</v>
      </c>
      <c r="BT1564">
        <v>0</v>
      </c>
      <c r="BU1564">
        <v>0</v>
      </c>
      <c r="BV1564">
        <v>0</v>
      </c>
      <c r="BW1564" s="17">
        <v>1</v>
      </c>
      <c r="BX1564">
        <v>0</v>
      </c>
      <c r="BY1564">
        <v>0</v>
      </c>
      <c r="BZ1564" s="17">
        <v>1</v>
      </c>
      <c r="CA1564">
        <v>1</v>
      </c>
      <c r="CB1564">
        <v>1</v>
      </c>
      <c r="CC1564">
        <v>0</v>
      </c>
      <c r="CD1564">
        <v>0</v>
      </c>
      <c r="CE1564">
        <v>0</v>
      </c>
      <c r="CF1564">
        <v>0</v>
      </c>
      <c r="CG1564">
        <v>1</v>
      </c>
      <c r="CH1564">
        <v>0</v>
      </c>
      <c r="CI1564">
        <v>0</v>
      </c>
      <c r="CJ1564">
        <v>0</v>
      </c>
      <c r="CK1564">
        <v>0</v>
      </c>
      <c r="CL1564" s="17">
        <v>0</v>
      </c>
      <c r="CM1564">
        <v>2.3879999999999999</v>
      </c>
      <c r="CN1564">
        <v>389</v>
      </c>
      <c r="CO1564">
        <v>1</v>
      </c>
      <c r="CP1564">
        <v>0</v>
      </c>
      <c r="CQ1564">
        <v>25</v>
      </c>
      <c r="CR1564" s="33" t="s">
        <v>85</v>
      </c>
    </row>
    <row r="1565" spans="1:96" x14ac:dyDescent="0.25">
      <c r="A1565">
        <v>1564</v>
      </c>
      <c r="B1565">
        <v>99</v>
      </c>
      <c r="C1565" s="24" t="s">
        <v>4147</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447</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s="17">
        <v>0</v>
      </c>
      <c r="BT1565">
        <v>0</v>
      </c>
      <c r="BU1565">
        <v>0</v>
      </c>
      <c r="BV1565">
        <v>0</v>
      </c>
      <c r="BW1565" s="17">
        <v>1</v>
      </c>
      <c r="BX1565">
        <v>0</v>
      </c>
      <c r="BY1565">
        <v>0</v>
      </c>
      <c r="BZ1565" s="17">
        <v>0</v>
      </c>
      <c r="CA1565">
        <v>1</v>
      </c>
      <c r="CB1565">
        <v>1</v>
      </c>
      <c r="CC1565">
        <v>0</v>
      </c>
      <c r="CD1565">
        <v>0</v>
      </c>
      <c r="CE1565">
        <v>0</v>
      </c>
      <c r="CF1565">
        <v>0</v>
      </c>
      <c r="CG1565">
        <v>1</v>
      </c>
      <c r="CH1565">
        <v>0</v>
      </c>
      <c r="CI1565">
        <v>0</v>
      </c>
      <c r="CJ1565">
        <v>0</v>
      </c>
      <c r="CK1565">
        <v>1</v>
      </c>
      <c r="CL1565" s="17">
        <v>0</v>
      </c>
      <c r="CM1565">
        <v>2.3879999999999999</v>
      </c>
      <c r="CN1565">
        <v>389</v>
      </c>
      <c r="CO1565">
        <v>1</v>
      </c>
      <c r="CP1565">
        <v>0</v>
      </c>
      <c r="CQ1565">
        <v>25</v>
      </c>
      <c r="CR1565" s="33" t="s">
        <v>85</v>
      </c>
    </row>
    <row r="1566" spans="1:96" x14ac:dyDescent="0.25">
      <c r="A1566">
        <v>1565</v>
      </c>
      <c r="B1566">
        <v>99</v>
      </c>
      <c r="C1566" s="24" t="s">
        <v>4147</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447</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s="17">
        <v>1</v>
      </c>
      <c r="BT1566">
        <v>0</v>
      </c>
      <c r="BU1566">
        <v>0</v>
      </c>
      <c r="BV1566">
        <v>0</v>
      </c>
      <c r="BW1566" s="17">
        <v>1</v>
      </c>
      <c r="BX1566">
        <v>0</v>
      </c>
      <c r="BY1566">
        <v>0</v>
      </c>
      <c r="BZ1566" s="17">
        <v>1</v>
      </c>
      <c r="CA1566">
        <v>1</v>
      </c>
      <c r="CB1566">
        <v>1</v>
      </c>
      <c r="CC1566">
        <v>0</v>
      </c>
      <c r="CD1566">
        <v>0</v>
      </c>
      <c r="CE1566">
        <v>0</v>
      </c>
      <c r="CF1566">
        <v>0</v>
      </c>
      <c r="CG1566">
        <v>1</v>
      </c>
      <c r="CH1566">
        <v>0</v>
      </c>
      <c r="CI1566">
        <v>0</v>
      </c>
      <c r="CJ1566">
        <v>0</v>
      </c>
      <c r="CK1566">
        <v>1</v>
      </c>
      <c r="CL1566" s="17">
        <v>0</v>
      </c>
      <c r="CM1566">
        <v>2.3879999999999999</v>
      </c>
      <c r="CN1566">
        <v>389</v>
      </c>
      <c r="CO1566">
        <v>1</v>
      </c>
      <c r="CP1566">
        <v>0</v>
      </c>
      <c r="CQ1566">
        <v>25</v>
      </c>
      <c r="CR1566" s="33" t="s">
        <v>85</v>
      </c>
    </row>
    <row r="1567" spans="1:96" x14ac:dyDescent="0.25">
      <c r="A1567">
        <v>1566</v>
      </c>
      <c r="B1567">
        <v>99</v>
      </c>
      <c r="C1567" s="24" t="s">
        <v>4147</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447</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s="17">
        <v>1</v>
      </c>
      <c r="BT1567">
        <v>0</v>
      </c>
      <c r="BU1567">
        <v>0</v>
      </c>
      <c r="BV1567">
        <v>0</v>
      </c>
      <c r="BW1567" s="17">
        <v>1</v>
      </c>
      <c r="BX1567">
        <v>0</v>
      </c>
      <c r="BY1567">
        <v>0</v>
      </c>
      <c r="BZ1567" s="17">
        <v>1</v>
      </c>
      <c r="CA1567">
        <v>1</v>
      </c>
      <c r="CB1567">
        <v>1</v>
      </c>
      <c r="CC1567">
        <v>0</v>
      </c>
      <c r="CD1567">
        <v>0</v>
      </c>
      <c r="CE1567">
        <v>0</v>
      </c>
      <c r="CF1567">
        <v>0</v>
      </c>
      <c r="CG1567">
        <v>1</v>
      </c>
      <c r="CH1567">
        <v>0</v>
      </c>
      <c r="CI1567">
        <v>0</v>
      </c>
      <c r="CJ1567">
        <v>0</v>
      </c>
      <c r="CK1567">
        <v>1</v>
      </c>
      <c r="CL1567" s="17">
        <v>0</v>
      </c>
      <c r="CM1567">
        <v>2.3879999999999999</v>
      </c>
      <c r="CN1567">
        <v>389</v>
      </c>
      <c r="CO1567">
        <v>1</v>
      </c>
      <c r="CP1567">
        <v>0</v>
      </c>
      <c r="CQ1567">
        <v>25</v>
      </c>
      <c r="CR1567" s="33" t="s">
        <v>85</v>
      </c>
    </row>
    <row r="1568" spans="1:96" x14ac:dyDescent="0.25">
      <c r="A1568">
        <v>1567</v>
      </c>
      <c r="B1568">
        <v>99</v>
      </c>
      <c r="C1568" s="24" t="s">
        <v>4147</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447</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s="17">
        <v>1</v>
      </c>
      <c r="BT1568">
        <v>0</v>
      </c>
      <c r="BU1568">
        <v>0</v>
      </c>
      <c r="BV1568">
        <v>0</v>
      </c>
      <c r="BW1568" s="17">
        <v>1</v>
      </c>
      <c r="BX1568">
        <v>0</v>
      </c>
      <c r="BY1568">
        <v>0</v>
      </c>
      <c r="BZ1568" s="17">
        <v>1</v>
      </c>
      <c r="CA1568">
        <v>1</v>
      </c>
      <c r="CB1568">
        <v>1</v>
      </c>
      <c r="CC1568">
        <v>0</v>
      </c>
      <c r="CD1568">
        <v>0</v>
      </c>
      <c r="CE1568">
        <v>0</v>
      </c>
      <c r="CF1568">
        <v>0</v>
      </c>
      <c r="CG1568">
        <v>1</v>
      </c>
      <c r="CH1568">
        <v>0</v>
      </c>
      <c r="CI1568">
        <v>0</v>
      </c>
      <c r="CJ1568">
        <v>0</v>
      </c>
      <c r="CK1568">
        <v>1</v>
      </c>
      <c r="CL1568" s="17">
        <v>0</v>
      </c>
      <c r="CM1568">
        <v>2.3879999999999999</v>
      </c>
      <c r="CN1568">
        <v>389</v>
      </c>
      <c r="CO1568">
        <v>1</v>
      </c>
      <c r="CP1568">
        <v>0</v>
      </c>
      <c r="CQ1568">
        <v>25</v>
      </c>
      <c r="CR1568" s="33" t="s">
        <v>85</v>
      </c>
    </row>
    <row r="1569" spans="1:96" x14ac:dyDescent="0.25">
      <c r="A1569">
        <v>1568</v>
      </c>
      <c r="B1569">
        <v>99</v>
      </c>
      <c r="C1569" s="24" t="s">
        <v>4147</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447</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s="17">
        <v>1</v>
      </c>
      <c r="BT1569">
        <v>0</v>
      </c>
      <c r="BU1569">
        <v>0</v>
      </c>
      <c r="BV1569">
        <v>0</v>
      </c>
      <c r="BW1569" s="17">
        <v>1</v>
      </c>
      <c r="BX1569">
        <v>0</v>
      </c>
      <c r="BY1569">
        <v>0</v>
      </c>
      <c r="BZ1569" s="17">
        <v>1</v>
      </c>
      <c r="CA1569">
        <v>1</v>
      </c>
      <c r="CB1569">
        <v>1</v>
      </c>
      <c r="CC1569">
        <v>0</v>
      </c>
      <c r="CD1569">
        <v>0</v>
      </c>
      <c r="CE1569">
        <v>0</v>
      </c>
      <c r="CF1569">
        <v>0</v>
      </c>
      <c r="CG1569">
        <v>1</v>
      </c>
      <c r="CH1569">
        <v>0</v>
      </c>
      <c r="CI1569">
        <v>0</v>
      </c>
      <c r="CJ1569">
        <v>0</v>
      </c>
      <c r="CK1569">
        <v>1</v>
      </c>
      <c r="CL1569" s="17">
        <v>0</v>
      </c>
      <c r="CM1569">
        <v>2.3879999999999999</v>
      </c>
      <c r="CN1569">
        <v>389</v>
      </c>
      <c r="CO1569">
        <v>1</v>
      </c>
      <c r="CP1569">
        <v>0</v>
      </c>
      <c r="CQ1569">
        <v>25</v>
      </c>
      <c r="CR1569" s="33" t="s">
        <v>85</v>
      </c>
    </row>
    <row r="1570" spans="1:96" x14ac:dyDescent="0.25">
      <c r="A1570">
        <v>1569</v>
      </c>
      <c r="B1570">
        <v>99</v>
      </c>
      <c r="C1570" s="24" t="s">
        <v>4147</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447</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s="17">
        <v>1</v>
      </c>
      <c r="BT1570">
        <v>0</v>
      </c>
      <c r="BU1570">
        <v>0</v>
      </c>
      <c r="BV1570">
        <v>0</v>
      </c>
      <c r="BW1570" s="17">
        <v>1</v>
      </c>
      <c r="BX1570">
        <v>0</v>
      </c>
      <c r="BY1570">
        <v>0</v>
      </c>
      <c r="BZ1570" s="17">
        <v>1</v>
      </c>
      <c r="CA1570">
        <v>1</v>
      </c>
      <c r="CB1570">
        <v>1</v>
      </c>
      <c r="CC1570">
        <v>0</v>
      </c>
      <c r="CD1570">
        <v>0</v>
      </c>
      <c r="CE1570">
        <v>0</v>
      </c>
      <c r="CF1570">
        <v>0</v>
      </c>
      <c r="CG1570">
        <v>1</v>
      </c>
      <c r="CH1570">
        <v>0</v>
      </c>
      <c r="CI1570">
        <v>0</v>
      </c>
      <c r="CJ1570">
        <v>0</v>
      </c>
      <c r="CK1570">
        <v>1</v>
      </c>
      <c r="CL1570" s="17">
        <v>0</v>
      </c>
      <c r="CM1570">
        <v>2.3879999999999999</v>
      </c>
      <c r="CN1570">
        <v>389</v>
      </c>
      <c r="CO1570">
        <v>1</v>
      </c>
      <c r="CP1570">
        <v>0</v>
      </c>
      <c r="CQ1570">
        <v>25</v>
      </c>
      <c r="CR1570" s="33" t="s">
        <v>85</v>
      </c>
    </row>
    <row r="1571" spans="1:96" x14ac:dyDescent="0.25">
      <c r="A1571">
        <v>1570</v>
      </c>
      <c r="B1571">
        <v>99</v>
      </c>
      <c r="C1571" s="24" t="s">
        <v>4147</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447</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s="17">
        <v>1</v>
      </c>
      <c r="BT1571">
        <v>0</v>
      </c>
      <c r="BU1571">
        <v>0</v>
      </c>
      <c r="BV1571">
        <v>0</v>
      </c>
      <c r="BW1571" s="17">
        <v>1</v>
      </c>
      <c r="BX1571">
        <v>0</v>
      </c>
      <c r="BY1571">
        <v>0</v>
      </c>
      <c r="BZ1571" s="17">
        <v>1</v>
      </c>
      <c r="CA1571">
        <v>1</v>
      </c>
      <c r="CB1571">
        <v>1</v>
      </c>
      <c r="CC1571">
        <v>0</v>
      </c>
      <c r="CD1571">
        <v>0</v>
      </c>
      <c r="CE1571">
        <v>0</v>
      </c>
      <c r="CF1571">
        <v>0</v>
      </c>
      <c r="CG1571">
        <v>1</v>
      </c>
      <c r="CH1571">
        <v>0</v>
      </c>
      <c r="CI1571">
        <v>0</v>
      </c>
      <c r="CJ1571">
        <v>0</v>
      </c>
      <c r="CK1571">
        <v>1</v>
      </c>
      <c r="CL1571" s="17">
        <v>0</v>
      </c>
      <c r="CM1571">
        <v>2.3879999999999999</v>
      </c>
      <c r="CN1571">
        <v>389</v>
      </c>
      <c r="CO1571">
        <v>1</v>
      </c>
      <c r="CP1571">
        <v>0</v>
      </c>
      <c r="CQ1571">
        <v>25</v>
      </c>
      <c r="CR1571" s="33" t="s">
        <v>85</v>
      </c>
    </row>
    <row r="1572" spans="1:96" x14ac:dyDescent="0.25">
      <c r="A1572">
        <v>1571</v>
      </c>
      <c r="B1572">
        <v>100</v>
      </c>
      <c r="C1572" s="24" t="s">
        <v>4151</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s="17">
        <v>0</v>
      </c>
      <c r="BT1572">
        <v>0</v>
      </c>
      <c r="BU1572">
        <v>0</v>
      </c>
      <c r="BV1572">
        <v>1</v>
      </c>
      <c r="BW1572" s="17">
        <v>0</v>
      </c>
      <c r="BX1572">
        <v>0</v>
      </c>
      <c r="BY1572">
        <v>0</v>
      </c>
      <c r="BZ1572" s="17">
        <v>0</v>
      </c>
      <c r="CA1572">
        <v>0</v>
      </c>
      <c r="CB1572">
        <v>0</v>
      </c>
      <c r="CC1572">
        <v>1</v>
      </c>
      <c r="CD1572">
        <v>1</v>
      </c>
      <c r="CE1572">
        <v>0</v>
      </c>
      <c r="CF1572">
        <v>1</v>
      </c>
      <c r="CG1572">
        <v>0</v>
      </c>
      <c r="CH1572">
        <v>0</v>
      </c>
      <c r="CI1572">
        <v>0</v>
      </c>
      <c r="CJ1572">
        <v>0</v>
      </c>
      <c r="CK1572">
        <v>0</v>
      </c>
      <c r="CL1572" s="17">
        <v>0</v>
      </c>
      <c r="CM1572">
        <v>0.76700000000000002</v>
      </c>
      <c r="CN1572">
        <v>217</v>
      </c>
      <c r="CO1572">
        <v>1</v>
      </c>
      <c r="CP1572">
        <v>0</v>
      </c>
      <c r="CQ1572">
        <v>22</v>
      </c>
      <c r="CR1572" s="33" t="s">
        <v>85</v>
      </c>
    </row>
    <row r="1573" spans="1:96" x14ac:dyDescent="0.25">
      <c r="A1573">
        <v>1572</v>
      </c>
      <c r="B1573">
        <v>100</v>
      </c>
      <c r="C1573" s="24" t="s">
        <v>4151</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s="17">
        <v>0</v>
      </c>
      <c r="BT1573">
        <v>0</v>
      </c>
      <c r="BU1573">
        <v>0</v>
      </c>
      <c r="BV1573">
        <v>1</v>
      </c>
      <c r="BW1573" s="17">
        <v>0</v>
      </c>
      <c r="BX1573">
        <v>0</v>
      </c>
      <c r="BY1573">
        <v>0</v>
      </c>
      <c r="BZ1573" s="17">
        <v>0</v>
      </c>
      <c r="CA1573">
        <v>0</v>
      </c>
      <c r="CB1573">
        <v>0</v>
      </c>
      <c r="CC1573">
        <v>1</v>
      </c>
      <c r="CD1573">
        <v>1</v>
      </c>
      <c r="CE1573">
        <v>0</v>
      </c>
      <c r="CF1573">
        <v>1</v>
      </c>
      <c r="CG1573">
        <v>0</v>
      </c>
      <c r="CH1573">
        <v>0</v>
      </c>
      <c r="CI1573">
        <v>0</v>
      </c>
      <c r="CJ1573">
        <v>0</v>
      </c>
      <c r="CK1573">
        <v>0</v>
      </c>
      <c r="CL1573" s="17">
        <v>0</v>
      </c>
      <c r="CM1573">
        <v>0.76700000000000002</v>
      </c>
      <c r="CN1573">
        <v>217</v>
      </c>
      <c r="CO1573">
        <v>1</v>
      </c>
      <c r="CP1573">
        <v>0</v>
      </c>
      <c r="CQ1573">
        <v>22</v>
      </c>
      <c r="CR1573" s="33" t="s">
        <v>85</v>
      </c>
    </row>
    <row r="1574" spans="1:96" x14ac:dyDescent="0.25">
      <c r="A1574">
        <v>1573</v>
      </c>
      <c r="B1574">
        <v>100</v>
      </c>
      <c r="C1574" s="24" t="s">
        <v>4151</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s="17">
        <v>0</v>
      </c>
      <c r="BT1574">
        <v>0</v>
      </c>
      <c r="BU1574">
        <v>0</v>
      </c>
      <c r="BV1574">
        <v>1</v>
      </c>
      <c r="BW1574" s="17">
        <v>0</v>
      </c>
      <c r="BX1574">
        <v>0</v>
      </c>
      <c r="BY1574">
        <v>0</v>
      </c>
      <c r="BZ1574" s="17">
        <v>0</v>
      </c>
      <c r="CA1574">
        <v>0</v>
      </c>
      <c r="CB1574">
        <v>0</v>
      </c>
      <c r="CC1574">
        <v>1</v>
      </c>
      <c r="CD1574">
        <v>1</v>
      </c>
      <c r="CE1574">
        <v>0</v>
      </c>
      <c r="CF1574">
        <v>1</v>
      </c>
      <c r="CG1574">
        <v>0</v>
      </c>
      <c r="CH1574">
        <v>0</v>
      </c>
      <c r="CI1574">
        <v>0</v>
      </c>
      <c r="CJ1574">
        <v>0</v>
      </c>
      <c r="CK1574">
        <v>0</v>
      </c>
      <c r="CL1574" s="17">
        <v>0</v>
      </c>
      <c r="CM1574">
        <v>0.76700000000000002</v>
      </c>
      <c r="CN1574">
        <v>217</v>
      </c>
      <c r="CO1574">
        <v>1</v>
      </c>
      <c r="CP1574">
        <v>0</v>
      </c>
      <c r="CQ1574">
        <v>22</v>
      </c>
      <c r="CR1574" s="33" t="s">
        <v>85</v>
      </c>
    </row>
    <row r="1575" spans="1:96" x14ac:dyDescent="0.25">
      <c r="A1575">
        <v>1574</v>
      </c>
      <c r="B1575">
        <v>100</v>
      </c>
      <c r="C1575" s="24" t="s">
        <v>4151</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s="17">
        <v>0</v>
      </c>
      <c r="BT1575">
        <v>0</v>
      </c>
      <c r="BU1575">
        <v>0</v>
      </c>
      <c r="BV1575">
        <v>1</v>
      </c>
      <c r="BW1575" s="17">
        <v>0</v>
      </c>
      <c r="BX1575">
        <v>0</v>
      </c>
      <c r="BY1575">
        <v>0</v>
      </c>
      <c r="BZ1575" s="17">
        <v>0</v>
      </c>
      <c r="CA1575">
        <v>0</v>
      </c>
      <c r="CB1575">
        <v>0</v>
      </c>
      <c r="CC1575">
        <v>1</v>
      </c>
      <c r="CD1575">
        <v>1</v>
      </c>
      <c r="CE1575">
        <v>0</v>
      </c>
      <c r="CF1575">
        <v>1</v>
      </c>
      <c r="CG1575">
        <v>0</v>
      </c>
      <c r="CH1575">
        <v>0</v>
      </c>
      <c r="CI1575">
        <v>0</v>
      </c>
      <c r="CJ1575">
        <v>0</v>
      </c>
      <c r="CK1575">
        <v>0</v>
      </c>
      <c r="CL1575" s="17">
        <v>0</v>
      </c>
      <c r="CM1575">
        <v>0.76700000000000002</v>
      </c>
      <c r="CN1575">
        <v>217</v>
      </c>
      <c r="CO1575">
        <v>1</v>
      </c>
      <c r="CP1575">
        <v>0</v>
      </c>
      <c r="CQ1575">
        <v>22</v>
      </c>
      <c r="CR1575" s="33" t="s">
        <v>85</v>
      </c>
    </row>
    <row r="1576" spans="1:96" x14ac:dyDescent="0.25">
      <c r="A1576">
        <v>1575</v>
      </c>
      <c r="B1576">
        <v>100</v>
      </c>
      <c r="C1576" s="24" t="s">
        <v>4151</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s="17">
        <v>0</v>
      </c>
      <c r="BT1576">
        <v>0</v>
      </c>
      <c r="BU1576">
        <v>0</v>
      </c>
      <c r="BV1576">
        <v>1</v>
      </c>
      <c r="BW1576" s="17">
        <v>0</v>
      </c>
      <c r="BX1576">
        <v>0</v>
      </c>
      <c r="BY1576">
        <v>0</v>
      </c>
      <c r="BZ1576" s="17">
        <v>0</v>
      </c>
      <c r="CA1576">
        <v>0</v>
      </c>
      <c r="CB1576">
        <v>0</v>
      </c>
      <c r="CC1576">
        <v>1</v>
      </c>
      <c r="CD1576">
        <v>1</v>
      </c>
      <c r="CE1576">
        <v>0</v>
      </c>
      <c r="CF1576">
        <v>1</v>
      </c>
      <c r="CG1576">
        <v>0</v>
      </c>
      <c r="CH1576">
        <v>0</v>
      </c>
      <c r="CI1576">
        <v>0</v>
      </c>
      <c r="CJ1576">
        <v>0</v>
      </c>
      <c r="CK1576">
        <v>0</v>
      </c>
      <c r="CL1576" s="17">
        <v>0</v>
      </c>
      <c r="CM1576">
        <v>0.76700000000000002</v>
      </c>
      <c r="CN1576">
        <v>217</v>
      </c>
      <c r="CO1576">
        <v>1</v>
      </c>
      <c r="CP1576">
        <v>0</v>
      </c>
      <c r="CQ1576">
        <v>22</v>
      </c>
      <c r="CR1576" s="33" t="s">
        <v>85</v>
      </c>
    </row>
    <row r="1577" spans="1:96" x14ac:dyDescent="0.25">
      <c r="A1577">
        <v>1576</v>
      </c>
      <c r="B1577">
        <v>101</v>
      </c>
      <c r="C1577" s="24" t="s">
        <v>4156</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225</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s="17">
        <v>0</v>
      </c>
      <c r="BT1577">
        <v>0</v>
      </c>
      <c r="BU1577">
        <v>0</v>
      </c>
      <c r="BV1577">
        <v>0</v>
      </c>
      <c r="BW1577" s="17">
        <v>1</v>
      </c>
      <c r="BX1577">
        <v>0</v>
      </c>
      <c r="BY1577">
        <v>0</v>
      </c>
      <c r="BZ1577" s="17">
        <v>0</v>
      </c>
      <c r="CA1577">
        <v>0</v>
      </c>
      <c r="CB1577">
        <v>0</v>
      </c>
      <c r="CC1577">
        <v>1</v>
      </c>
      <c r="CD1577">
        <v>0</v>
      </c>
      <c r="CE1577">
        <v>1</v>
      </c>
      <c r="CF1577">
        <v>0</v>
      </c>
      <c r="CG1577">
        <v>0</v>
      </c>
      <c r="CH1577">
        <v>0</v>
      </c>
      <c r="CI1577">
        <v>0</v>
      </c>
      <c r="CJ1577">
        <v>0</v>
      </c>
      <c r="CK1577">
        <v>1</v>
      </c>
      <c r="CL1577" s="17">
        <v>0</v>
      </c>
      <c r="CM1577">
        <v>0.13900000000000001</v>
      </c>
      <c r="CN1577">
        <v>1442</v>
      </c>
      <c r="CO1577">
        <v>1</v>
      </c>
      <c r="CP1577">
        <v>0</v>
      </c>
      <c r="CQ1577">
        <v>14</v>
      </c>
      <c r="CR1577" s="33" t="s">
        <v>85</v>
      </c>
    </row>
    <row r="1578" spans="1:96" x14ac:dyDescent="0.25">
      <c r="A1578">
        <v>1577</v>
      </c>
      <c r="B1578">
        <v>101</v>
      </c>
      <c r="C1578" s="24" t="s">
        <v>4156</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225</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s="17">
        <v>0</v>
      </c>
      <c r="BT1578">
        <v>0</v>
      </c>
      <c r="BU1578">
        <v>0</v>
      </c>
      <c r="BV1578">
        <v>0</v>
      </c>
      <c r="BW1578" s="17">
        <v>1</v>
      </c>
      <c r="BX1578">
        <v>0</v>
      </c>
      <c r="BY1578">
        <v>0</v>
      </c>
      <c r="BZ1578" s="17">
        <v>0</v>
      </c>
      <c r="CA1578">
        <v>0</v>
      </c>
      <c r="CB1578">
        <v>0</v>
      </c>
      <c r="CC1578">
        <v>1</v>
      </c>
      <c r="CD1578">
        <v>0</v>
      </c>
      <c r="CE1578">
        <v>1</v>
      </c>
      <c r="CF1578">
        <v>0</v>
      </c>
      <c r="CG1578">
        <v>0</v>
      </c>
      <c r="CH1578">
        <v>0</v>
      </c>
      <c r="CI1578">
        <v>0</v>
      </c>
      <c r="CJ1578">
        <v>0</v>
      </c>
      <c r="CK1578">
        <v>1</v>
      </c>
      <c r="CL1578" s="17">
        <v>0</v>
      </c>
      <c r="CM1578">
        <v>0.13900000000000001</v>
      </c>
      <c r="CN1578">
        <v>1442</v>
      </c>
      <c r="CO1578">
        <v>1</v>
      </c>
      <c r="CP1578">
        <v>0</v>
      </c>
      <c r="CQ1578">
        <v>14</v>
      </c>
      <c r="CR1578" s="33" t="s">
        <v>85</v>
      </c>
    </row>
    <row r="1579" spans="1:96" x14ac:dyDescent="0.25">
      <c r="A1579">
        <v>1578</v>
      </c>
      <c r="B1579">
        <v>101</v>
      </c>
      <c r="C1579" s="24" t="s">
        <v>4156</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225</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s="17">
        <v>0</v>
      </c>
      <c r="BT1579">
        <v>0</v>
      </c>
      <c r="BU1579">
        <v>0</v>
      </c>
      <c r="BV1579">
        <v>0</v>
      </c>
      <c r="BW1579" s="17">
        <v>1</v>
      </c>
      <c r="BX1579">
        <v>0</v>
      </c>
      <c r="BY1579">
        <v>0</v>
      </c>
      <c r="BZ1579" s="17">
        <v>0</v>
      </c>
      <c r="CA1579">
        <v>0</v>
      </c>
      <c r="CB1579">
        <v>0</v>
      </c>
      <c r="CC1579">
        <v>1</v>
      </c>
      <c r="CD1579">
        <v>0</v>
      </c>
      <c r="CE1579">
        <v>1</v>
      </c>
      <c r="CF1579">
        <v>0</v>
      </c>
      <c r="CG1579">
        <v>0</v>
      </c>
      <c r="CH1579">
        <v>0</v>
      </c>
      <c r="CI1579">
        <v>0</v>
      </c>
      <c r="CJ1579">
        <v>0</v>
      </c>
      <c r="CK1579">
        <v>1</v>
      </c>
      <c r="CL1579" s="17">
        <v>0</v>
      </c>
      <c r="CM1579">
        <v>0.13900000000000001</v>
      </c>
      <c r="CN1579">
        <v>1442</v>
      </c>
      <c r="CO1579">
        <v>1</v>
      </c>
      <c r="CP1579">
        <v>0</v>
      </c>
      <c r="CQ1579">
        <v>14</v>
      </c>
      <c r="CR1579" s="33" t="s">
        <v>85</v>
      </c>
    </row>
    <row r="1580" spans="1:96" x14ac:dyDescent="0.25">
      <c r="A1580">
        <v>1579</v>
      </c>
      <c r="B1580">
        <v>101</v>
      </c>
      <c r="C1580" s="24" t="s">
        <v>4156</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225</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s="17">
        <v>0</v>
      </c>
      <c r="BT1580">
        <v>0</v>
      </c>
      <c r="BU1580">
        <v>0</v>
      </c>
      <c r="BV1580">
        <v>0</v>
      </c>
      <c r="BW1580" s="17">
        <v>1</v>
      </c>
      <c r="BX1580">
        <v>0</v>
      </c>
      <c r="BY1580">
        <v>0</v>
      </c>
      <c r="BZ1580" s="17">
        <v>0</v>
      </c>
      <c r="CA1580">
        <v>0</v>
      </c>
      <c r="CB1580">
        <v>0</v>
      </c>
      <c r="CC1580">
        <v>1</v>
      </c>
      <c r="CD1580">
        <v>0</v>
      </c>
      <c r="CE1580">
        <v>1</v>
      </c>
      <c r="CF1580">
        <v>0</v>
      </c>
      <c r="CG1580">
        <v>0</v>
      </c>
      <c r="CH1580">
        <v>0</v>
      </c>
      <c r="CI1580">
        <v>0</v>
      </c>
      <c r="CJ1580">
        <v>0</v>
      </c>
      <c r="CK1580">
        <v>1</v>
      </c>
      <c r="CL1580" s="17">
        <v>0</v>
      </c>
      <c r="CM1580">
        <v>0.13900000000000001</v>
      </c>
      <c r="CN1580">
        <v>1442</v>
      </c>
      <c r="CO1580">
        <v>1</v>
      </c>
      <c r="CP1580">
        <v>0</v>
      </c>
      <c r="CQ1580">
        <v>14</v>
      </c>
      <c r="CR1580" s="33" t="s">
        <v>85</v>
      </c>
    </row>
    <row r="1581" spans="1:96" x14ac:dyDescent="0.25">
      <c r="A1581">
        <v>1580</v>
      </c>
      <c r="B1581">
        <v>101</v>
      </c>
      <c r="C1581" s="24" t="s">
        <v>4156</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225</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s="17">
        <v>0</v>
      </c>
      <c r="BT1581">
        <v>0</v>
      </c>
      <c r="BU1581">
        <v>0</v>
      </c>
      <c r="BV1581">
        <v>0</v>
      </c>
      <c r="BW1581" s="17">
        <v>1</v>
      </c>
      <c r="BX1581">
        <v>0</v>
      </c>
      <c r="BY1581">
        <v>0</v>
      </c>
      <c r="BZ1581" s="17">
        <v>0</v>
      </c>
      <c r="CA1581">
        <v>0</v>
      </c>
      <c r="CB1581">
        <v>0</v>
      </c>
      <c r="CC1581">
        <v>1</v>
      </c>
      <c r="CD1581">
        <v>0</v>
      </c>
      <c r="CE1581">
        <v>1</v>
      </c>
      <c r="CF1581">
        <v>0</v>
      </c>
      <c r="CG1581">
        <v>0</v>
      </c>
      <c r="CH1581">
        <v>0</v>
      </c>
      <c r="CI1581">
        <v>0</v>
      </c>
      <c r="CJ1581">
        <v>0</v>
      </c>
      <c r="CK1581">
        <v>1</v>
      </c>
      <c r="CL1581" s="17">
        <v>0</v>
      </c>
      <c r="CM1581">
        <v>0.13900000000000001</v>
      </c>
      <c r="CN1581">
        <v>1442</v>
      </c>
      <c r="CO1581">
        <v>1</v>
      </c>
      <c r="CP1581">
        <v>0</v>
      </c>
      <c r="CQ1581">
        <v>14</v>
      </c>
      <c r="CR1581" s="33" t="s">
        <v>85</v>
      </c>
    </row>
    <row r="1582" spans="1:96" x14ac:dyDescent="0.25">
      <c r="A1582">
        <v>1581</v>
      </c>
      <c r="B1582">
        <v>101</v>
      </c>
      <c r="C1582" s="24" t="s">
        <v>4156</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225</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s="17">
        <v>0</v>
      </c>
      <c r="BT1582">
        <v>0</v>
      </c>
      <c r="BU1582">
        <v>0</v>
      </c>
      <c r="BV1582">
        <v>0</v>
      </c>
      <c r="BW1582" s="17">
        <v>1</v>
      </c>
      <c r="BX1582">
        <v>0</v>
      </c>
      <c r="BY1582">
        <v>0</v>
      </c>
      <c r="BZ1582" s="17">
        <v>0</v>
      </c>
      <c r="CA1582">
        <v>0</v>
      </c>
      <c r="CB1582">
        <v>0</v>
      </c>
      <c r="CC1582">
        <v>1</v>
      </c>
      <c r="CD1582">
        <v>0</v>
      </c>
      <c r="CE1582">
        <v>1</v>
      </c>
      <c r="CF1582">
        <v>0</v>
      </c>
      <c r="CG1582">
        <v>0</v>
      </c>
      <c r="CH1582">
        <v>0</v>
      </c>
      <c r="CI1582">
        <v>0</v>
      </c>
      <c r="CJ1582">
        <v>0</v>
      </c>
      <c r="CK1582">
        <v>1</v>
      </c>
      <c r="CL1582" s="17">
        <v>0</v>
      </c>
      <c r="CM1582">
        <v>0.13900000000000001</v>
      </c>
      <c r="CN1582">
        <v>1442</v>
      </c>
      <c r="CO1582">
        <v>1</v>
      </c>
      <c r="CP1582">
        <v>0</v>
      </c>
      <c r="CQ1582">
        <v>14</v>
      </c>
      <c r="CR1582" s="33" t="s">
        <v>85</v>
      </c>
    </row>
    <row r="1583" spans="1:96" x14ac:dyDescent="0.25">
      <c r="A1583">
        <v>1582</v>
      </c>
      <c r="B1583">
        <v>101</v>
      </c>
      <c r="C1583" s="24" t="s">
        <v>4156</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225</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s="17">
        <v>0</v>
      </c>
      <c r="BT1583">
        <v>0</v>
      </c>
      <c r="BU1583">
        <v>0</v>
      </c>
      <c r="BV1583">
        <v>0</v>
      </c>
      <c r="BW1583" s="17">
        <v>1</v>
      </c>
      <c r="BX1583">
        <v>0</v>
      </c>
      <c r="BY1583">
        <v>0</v>
      </c>
      <c r="BZ1583" s="17">
        <v>0</v>
      </c>
      <c r="CA1583">
        <v>0</v>
      </c>
      <c r="CB1583">
        <v>0</v>
      </c>
      <c r="CC1583">
        <v>1</v>
      </c>
      <c r="CD1583">
        <v>0</v>
      </c>
      <c r="CE1583">
        <v>1</v>
      </c>
      <c r="CF1583">
        <v>0</v>
      </c>
      <c r="CG1583">
        <v>0</v>
      </c>
      <c r="CH1583">
        <v>0</v>
      </c>
      <c r="CI1583">
        <v>0</v>
      </c>
      <c r="CJ1583">
        <v>0</v>
      </c>
      <c r="CK1583">
        <v>1</v>
      </c>
      <c r="CL1583" s="17">
        <v>0</v>
      </c>
      <c r="CM1583">
        <v>0.13900000000000001</v>
      </c>
      <c r="CN1583">
        <v>1442</v>
      </c>
      <c r="CO1583">
        <v>1</v>
      </c>
      <c r="CP1583">
        <v>0</v>
      </c>
      <c r="CQ1583">
        <v>14</v>
      </c>
      <c r="CR1583" s="33" t="s">
        <v>85</v>
      </c>
    </row>
    <row r="1584" spans="1:96" x14ac:dyDescent="0.25">
      <c r="A1584">
        <v>1583</v>
      </c>
      <c r="B1584">
        <v>101</v>
      </c>
      <c r="C1584" s="24" t="s">
        <v>4156</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225</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s="17">
        <v>0</v>
      </c>
      <c r="BT1584">
        <v>0</v>
      </c>
      <c r="BU1584">
        <v>0</v>
      </c>
      <c r="BV1584">
        <v>0</v>
      </c>
      <c r="BW1584" s="17">
        <v>1</v>
      </c>
      <c r="BX1584">
        <v>0</v>
      </c>
      <c r="BY1584">
        <v>0</v>
      </c>
      <c r="BZ1584" s="17">
        <v>0</v>
      </c>
      <c r="CA1584">
        <v>0</v>
      </c>
      <c r="CB1584">
        <v>0</v>
      </c>
      <c r="CC1584">
        <v>1</v>
      </c>
      <c r="CD1584">
        <v>0</v>
      </c>
      <c r="CE1584">
        <v>1</v>
      </c>
      <c r="CF1584">
        <v>0</v>
      </c>
      <c r="CG1584">
        <v>0</v>
      </c>
      <c r="CH1584">
        <v>0</v>
      </c>
      <c r="CI1584">
        <v>0</v>
      </c>
      <c r="CJ1584">
        <v>0</v>
      </c>
      <c r="CK1584">
        <v>1</v>
      </c>
      <c r="CL1584" s="17">
        <v>0</v>
      </c>
      <c r="CM1584">
        <v>0.13900000000000001</v>
      </c>
      <c r="CN1584">
        <v>1442</v>
      </c>
      <c r="CO1584">
        <v>1</v>
      </c>
      <c r="CP1584">
        <v>0</v>
      </c>
      <c r="CQ1584">
        <v>14</v>
      </c>
      <c r="CR1584" s="33" t="s">
        <v>85</v>
      </c>
    </row>
    <row r="1585" spans="1:96" x14ac:dyDescent="0.25">
      <c r="A1585">
        <v>1584</v>
      </c>
      <c r="B1585">
        <v>101</v>
      </c>
      <c r="C1585" s="24" t="s">
        <v>4156</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225</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s="17">
        <v>0</v>
      </c>
      <c r="BT1585">
        <v>0</v>
      </c>
      <c r="BU1585">
        <v>0</v>
      </c>
      <c r="BV1585">
        <v>0</v>
      </c>
      <c r="BW1585" s="17">
        <v>1</v>
      </c>
      <c r="BX1585">
        <v>0</v>
      </c>
      <c r="BY1585">
        <v>0</v>
      </c>
      <c r="BZ1585" s="17">
        <v>0</v>
      </c>
      <c r="CA1585">
        <v>0</v>
      </c>
      <c r="CB1585">
        <v>0</v>
      </c>
      <c r="CC1585">
        <v>1</v>
      </c>
      <c r="CD1585">
        <v>0</v>
      </c>
      <c r="CE1585">
        <v>1</v>
      </c>
      <c r="CF1585">
        <v>0</v>
      </c>
      <c r="CG1585">
        <v>0</v>
      </c>
      <c r="CH1585">
        <v>0</v>
      </c>
      <c r="CI1585">
        <v>0</v>
      </c>
      <c r="CJ1585">
        <v>0</v>
      </c>
      <c r="CK1585">
        <v>1</v>
      </c>
      <c r="CL1585" s="17">
        <v>0</v>
      </c>
      <c r="CM1585">
        <v>0.13900000000000001</v>
      </c>
      <c r="CN1585">
        <v>1442</v>
      </c>
      <c r="CO1585">
        <v>1</v>
      </c>
      <c r="CP1585">
        <v>0</v>
      </c>
      <c r="CQ1585">
        <v>14</v>
      </c>
      <c r="CR1585" s="33" t="s">
        <v>85</v>
      </c>
    </row>
    <row r="1586" spans="1:96" x14ac:dyDescent="0.25">
      <c r="A1586">
        <v>1585</v>
      </c>
      <c r="B1586">
        <v>101</v>
      </c>
      <c r="C1586" s="24" t="s">
        <v>4156</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225</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s="17">
        <v>0</v>
      </c>
      <c r="BT1586">
        <v>0</v>
      </c>
      <c r="BU1586">
        <v>0</v>
      </c>
      <c r="BV1586">
        <v>0</v>
      </c>
      <c r="BW1586" s="17">
        <v>1</v>
      </c>
      <c r="BX1586">
        <v>0</v>
      </c>
      <c r="BY1586">
        <v>0</v>
      </c>
      <c r="BZ1586" s="17">
        <v>0</v>
      </c>
      <c r="CA1586">
        <v>0</v>
      </c>
      <c r="CB1586">
        <v>0</v>
      </c>
      <c r="CC1586">
        <v>1</v>
      </c>
      <c r="CD1586">
        <v>0</v>
      </c>
      <c r="CE1586">
        <v>1</v>
      </c>
      <c r="CF1586">
        <v>0</v>
      </c>
      <c r="CG1586">
        <v>0</v>
      </c>
      <c r="CH1586">
        <v>0</v>
      </c>
      <c r="CI1586">
        <v>0</v>
      </c>
      <c r="CJ1586">
        <v>0</v>
      </c>
      <c r="CK1586">
        <v>1</v>
      </c>
      <c r="CL1586" s="17">
        <v>0</v>
      </c>
      <c r="CM1586">
        <v>0.13900000000000001</v>
      </c>
      <c r="CN1586">
        <v>1442</v>
      </c>
      <c r="CO1586">
        <v>1</v>
      </c>
      <c r="CP1586">
        <v>0</v>
      </c>
      <c r="CQ1586">
        <v>14</v>
      </c>
      <c r="CR1586" s="33" t="s">
        <v>85</v>
      </c>
    </row>
    <row r="1587" spans="1:96" x14ac:dyDescent="0.25">
      <c r="A1587">
        <v>1586</v>
      </c>
      <c r="B1587">
        <v>101</v>
      </c>
      <c r="C1587" s="24" t="s">
        <v>4156</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225</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s="17">
        <v>0</v>
      </c>
      <c r="BT1587">
        <v>0</v>
      </c>
      <c r="BU1587">
        <v>0</v>
      </c>
      <c r="BV1587">
        <v>0</v>
      </c>
      <c r="BW1587" s="17">
        <v>1</v>
      </c>
      <c r="BX1587">
        <v>0</v>
      </c>
      <c r="BY1587">
        <v>0</v>
      </c>
      <c r="BZ1587" s="17">
        <v>0</v>
      </c>
      <c r="CA1587">
        <v>0</v>
      </c>
      <c r="CB1587">
        <v>0</v>
      </c>
      <c r="CC1587">
        <v>1</v>
      </c>
      <c r="CD1587">
        <v>0</v>
      </c>
      <c r="CE1587">
        <v>1</v>
      </c>
      <c r="CF1587">
        <v>0</v>
      </c>
      <c r="CG1587">
        <v>0</v>
      </c>
      <c r="CH1587">
        <v>0</v>
      </c>
      <c r="CI1587">
        <v>0</v>
      </c>
      <c r="CJ1587">
        <v>0</v>
      </c>
      <c r="CK1587">
        <v>1</v>
      </c>
      <c r="CL1587" s="17">
        <v>0</v>
      </c>
      <c r="CM1587">
        <v>0.13900000000000001</v>
      </c>
      <c r="CN1587">
        <v>1442</v>
      </c>
      <c r="CO1587">
        <v>1</v>
      </c>
      <c r="CP1587">
        <v>0</v>
      </c>
      <c r="CQ1587">
        <v>14</v>
      </c>
      <c r="CR1587" s="33" t="s">
        <v>85</v>
      </c>
    </row>
    <row r="1588" spans="1:96" x14ac:dyDescent="0.25">
      <c r="A1588">
        <v>1587</v>
      </c>
      <c r="B1588">
        <v>101</v>
      </c>
      <c r="C1588" s="24" t="s">
        <v>4156</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225</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s="17">
        <v>0</v>
      </c>
      <c r="BT1588">
        <v>0</v>
      </c>
      <c r="BU1588">
        <v>0</v>
      </c>
      <c r="BV1588">
        <v>0</v>
      </c>
      <c r="BW1588" s="17">
        <v>1</v>
      </c>
      <c r="BX1588">
        <v>0</v>
      </c>
      <c r="BY1588">
        <v>0</v>
      </c>
      <c r="BZ1588" s="17">
        <v>0</v>
      </c>
      <c r="CA1588">
        <v>0</v>
      </c>
      <c r="CB1588">
        <v>0</v>
      </c>
      <c r="CC1588">
        <v>1</v>
      </c>
      <c r="CD1588">
        <v>0</v>
      </c>
      <c r="CE1588">
        <v>1</v>
      </c>
      <c r="CF1588">
        <v>0</v>
      </c>
      <c r="CG1588">
        <v>0</v>
      </c>
      <c r="CH1588">
        <v>0</v>
      </c>
      <c r="CI1588">
        <v>0</v>
      </c>
      <c r="CJ1588">
        <v>0</v>
      </c>
      <c r="CK1588">
        <v>1</v>
      </c>
      <c r="CL1588" s="17">
        <v>0</v>
      </c>
      <c r="CM1588">
        <v>0.13900000000000001</v>
      </c>
      <c r="CN1588">
        <v>1442</v>
      </c>
      <c r="CO1588">
        <v>1</v>
      </c>
      <c r="CP1588">
        <v>0</v>
      </c>
      <c r="CQ1588">
        <v>14</v>
      </c>
      <c r="CR1588" s="33" t="s">
        <v>85</v>
      </c>
    </row>
    <row r="1589" spans="1:96" x14ac:dyDescent="0.25">
      <c r="A1589">
        <v>1588</v>
      </c>
      <c r="B1589">
        <v>101</v>
      </c>
      <c r="C1589" s="24" t="s">
        <v>4156</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225</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s="17">
        <v>0</v>
      </c>
      <c r="BT1589">
        <v>0</v>
      </c>
      <c r="BU1589">
        <v>0</v>
      </c>
      <c r="BV1589">
        <v>0</v>
      </c>
      <c r="BW1589" s="17">
        <v>1</v>
      </c>
      <c r="BX1589">
        <v>0</v>
      </c>
      <c r="BY1589">
        <v>0</v>
      </c>
      <c r="BZ1589" s="17">
        <v>0</v>
      </c>
      <c r="CA1589">
        <v>0</v>
      </c>
      <c r="CB1589">
        <v>0</v>
      </c>
      <c r="CC1589">
        <v>1</v>
      </c>
      <c r="CD1589">
        <v>0</v>
      </c>
      <c r="CE1589">
        <v>1</v>
      </c>
      <c r="CF1589">
        <v>0</v>
      </c>
      <c r="CG1589">
        <v>0</v>
      </c>
      <c r="CH1589">
        <v>0</v>
      </c>
      <c r="CI1589">
        <v>0</v>
      </c>
      <c r="CJ1589">
        <v>0</v>
      </c>
      <c r="CK1589">
        <v>1</v>
      </c>
      <c r="CL1589" s="17">
        <v>0</v>
      </c>
      <c r="CM1589">
        <v>0.13900000000000001</v>
      </c>
      <c r="CN1589">
        <v>1442</v>
      </c>
      <c r="CO1589">
        <v>1</v>
      </c>
      <c r="CP1589">
        <v>0</v>
      </c>
      <c r="CQ1589">
        <v>14</v>
      </c>
      <c r="CR1589" s="33" t="s">
        <v>85</v>
      </c>
    </row>
    <row r="1590" spans="1:96" x14ac:dyDescent="0.25">
      <c r="A1590">
        <v>1589</v>
      </c>
      <c r="B1590">
        <v>101</v>
      </c>
      <c r="C1590" s="24" t="s">
        <v>4156</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225</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s="17">
        <v>0</v>
      </c>
      <c r="BT1590">
        <v>0</v>
      </c>
      <c r="BU1590">
        <v>0</v>
      </c>
      <c r="BV1590">
        <v>0</v>
      </c>
      <c r="BW1590" s="17">
        <v>1</v>
      </c>
      <c r="BX1590">
        <v>0</v>
      </c>
      <c r="BY1590">
        <v>0</v>
      </c>
      <c r="BZ1590" s="17">
        <v>0</v>
      </c>
      <c r="CA1590">
        <v>0</v>
      </c>
      <c r="CB1590">
        <v>0</v>
      </c>
      <c r="CC1590">
        <v>1</v>
      </c>
      <c r="CD1590">
        <v>0</v>
      </c>
      <c r="CE1590">
        <v>1</v>
      </c>
      <c r="CF1590">
        <v>0</v>
      </c>
      <c r="CG1590">
        <v>0</v>
      </c>
      <c r="CH1590">
        <v>0</v>
      </c>
      <c r="CI1590">
        <v>0</v>
      </c>
      <c r="CJ1590">
        <v>0</v>
      </c>
      <c r="CK1590">
        <v>1</v>
      </c>
      <c r="CL1590" s="17">
        <v>0</v>
      </c>
      <c r="CM1590">
        <v>0.13900000000000001</v>
      </c>
      <c r="CN1590">
        <v>1442</v>
      </c>
      <c r="CO1590">
        <v>1</v>
      </c>
      <c r="CP1590">
        <v>0</v>
      </c>
      <c r="CQ1590">
        <v>14</v>
      </c>
      <c r="CR1590" s="33" t="s">
        <v>85</v>
      </c>
    </row>
    <row r="1591" spans="1:96" x14ac:dyDescent="0.25">
      <c r="A1591">
        <v>1590</v>
      </c>
      <c r="B1591">
        <v>101</v>
      </c>
      <c r="C1591" s="24" t="s">
        <v>4156</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225</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s="17">
        <v>0</v>
      </c>
      <c r="BT1591">
        <v>0</v>
      </c>
      <c r="BU1591">
        <v>0</v>
      </c>
      <c r="BV1591">
        <v>0</v>
      </c>
      <c r="BW1591" s="17">
        <v>1</v>
      </c>
      <c r="BX1591">
        <v>0</v>
      </c>
      <c r="BY1591">
        <v>0</v>
      </c>
      <c r="BZ1591" s="17">
        <v>0</v>
      </c>
      <c r="CA1591">
        <v>0</v>
      </c>
      <c r="CB1591">
        <v>0</v>
      </c>
      <c r="CC1591">
        <v>1</v>
      </c>
      <c r="CD1591">
        <v>0</v>
      </c>
      <c r="CE1591">
        <v>1</v>
      </c>
      <c r="CF1591">
        <v>0</v>
      </c>
      <c r="CG1591">
        <v>0</v>
      </c>
      <c r="CH1591">
        <v>0</v>
      </c>
      <c r="CI1591">
        <v>0</v>
      </c>
      <c r="CJ1591">
        <v>0</v>
      </c>
      <c r="CK1591">
        <v>1</v>
      </c>
      <c r="CL1591" s="17">
        <v>0</v>
      </c>
      <c r="CM1591">
        <v>0.13900000000000001</v>
      </c>
      <c r="CN1591">
        <v>1442</v>
      </c>
      <c r="CO1591">
        <v>1</v>
      </c>
      <c r="CP1591">
        <v>0</v>
      </c>
      <c r="CQ1591">
        <v>14</v>
      </c>
      <c r="CR1591" s="33" t="s">
        <v>85</v>
      </c>
    </row>
    <row r="1592" spans="1:96" x14ac:dyDescent="0.25">
      <c r="A1592">
        <v>1591</v>
      </c>
      <c r="B1592">
        <v>101</v>
      </c>
      <c r="C1592" s="24" t="s">
        <v>4156</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225</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s="17">
        <v>0</v>
      </c>
      <c r="BT1592">
        <v>0</v>
      </c>
      <c r="BU1592">
        <v>0</v>
      </c>
      <c r="BV1592">
        <v>0</v>
      </c>
      <c r="BW1592" s="17">
        <v>1</v>
      </c>
      <c r="BX1592">
        <v>0</v>
      </c>
      <c r="BY1592">
        <v>0</v>
      </c>
      <c r="BZ1592" s="17">
        <v>0</v>
      </c>
      <c r="CA1592">
        <v>0</v>
      </c>
      <c r="CB1592">
        <v>0</v>
      </c>
      <c r="CC1592">
        <v>1</v>
      </c>
      <c r="CD1592">
        <v>0</v>
      </c>
      <c r="CE1592">
        <v>1</v>
      </c>
      <c r="CF1592">
        <v>0</v>
      </c>
      <c r="CG1592">
        <v>0</v>
      </c>
      <c r="CH1592">
        <v>0</v>
      </c>
      <c r="CI1592">
        <v>0</v>
      </c>
      <c r="CJ1592">
        <v>0</v>
      </c>
      <c r="CK1592">
        <v>1</v>
      </c>
      <c r="CL1592" s="17">
        <v>0</v>
      </c>
      <c r="CM1592">
        <v>0.13900000000000001</v>
      </c>
      <c r="CN1592">
        <v>1442</v>
      </c>
      <c r="CO1592">
        <v>1</v>
      </c>
      <c r="CP1592">
        <v>0</v>
      </c>
      <c r="CQ1592">
        <v>14</v>
      </c>
      <c r="CR1592" s="33" t="s">
        <v>85</v>
      </c>
    </row>
    <row r="1593" spans="1:96" x14ac:dyDescent="0.25">
      <c r="A1593">
        <v>1592</v>
      </c>
      <c r="B1593">
        <v>101</v>
      </c>
      <c r="C1593" s="24" t="s">
        <v>4156</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225</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s="17">
        <v>0</v>
      </c>
      <c r="BT1593">
        <v>0</v>
      </c>
      <c r="BU1593">
        <v>0</v>
      </c>
      <c r="BV1593">
        <v>0</v>
      </c>
      <c r="BW1593" s="17">
        <v>1</v>
      </c>
      <c r="BX1593">
        <v>0</v>
      </c>
      <c r="BY1593">
        <v>0</v>
      </c>
      <c r="BZ1593" s="17">
        <v>0</v>
      </c>
      <c r="CA1593">
        <v>0</v>
      </c>
      <c r="CB1593">
        <v>0</v>
      </c>
      <c r="CC1593">
        <v>1</v>
      </c>
      <c r="CD1593">
        <v>0</v>
      </c>
      <c r="CE1593">
        <v>1</v>
      </c>
      <c r="CF1593">
        <v>0</v>
      </c>
      <c r="CG1593">
        <v>0</v>
      </c>
      <c r="CH1593">
        <v>0</v>
      </c>
      <c r="CI1593">
        <v>0</v>
      </c>
      <c r="CJ1593">
        <v>0</v>
      </c>
      <c r="CK1593">
        <v>1</v>
      </c>
      <c r="CL1593" s="17">
        <v>0</v>
      </c>
      <c r="CM1593">
        <v>0.13900000000000001</v>
      </c>
      <c r="CN1593">
        <v>1442</v>
      </c>
      <c r="CO1593">
        <v>1</v>
      </c>
      <c r="CP1593">
        <v>0</v>
      </c>
      <c r="CQ1593">
        <v>14</v>
      </c>
      <c r="CR1593" s="33" t="s">
        <v>85</v>
      </c>
    </row>
    <row r="1594" spans="1:96" x14ac:dyDescent="0.25">
      <c r="A1594">
        <v>1593</v>
      </c>
      <c r="B1594">
        <v>101</v>
      </c>
      <c r="C1594" s="24" t="s">
        <v>4156</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225</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s="17">
        <v>0</v>
      </c>
      <c r="BT1594">
        <v>0</v>
      </c>
      <c r="BU1594">
        <v>0</v>
      </c>
      <c r="BV1594">
        <v>0</v>
      </c>
      <c r="BW1594" s="17">
        <v>1</v>
      </c>
      <c r="BX1594">
        <v>0</v>
      </c>
      <c r="BY1594">
        <v>0</v>
      </c>
      <c r="BZ1594" s="17">
        <v>0</v>
      </c>
      <c r="CA1594">
        <v>0</v>
      </c>
      <c r="CB1594">
        <v>0</v>
      </c>
      <c r="CC1594">
        <v>1</v>
      </c>
      <c r="CD1594">
        <v>0</v>
      </c>
      <c r="CE1594">
        <v>1</v>
      </c>
      <c r="CF1594">
        <v>0</v>
      </c>
      <c r="CG1594">
        <v>0</v>
      </c>
      <c r="CH1594">
        <v>0</v>
      </c>
      <c r="CI1594">
        <v>0</v>
      </c>
      <c r="CJ1594">
        <v>0</v>
      </c>
      <c r="CK1594">
        <v>1</v>
      </c>
      <c r="CL1594" s="17">
        <v>0</v>
      </c>
      <c r="CM1594">
        <v>0.13900000000000001</v>
      </c>
      <c r="CN1594">
        <v>1442</v>
      </c>
      <c r="CO1594">
        <v>1</v>
      </c>
      <c r="CP1594">
        <v>0</v>
      </c>
      <c r="CQ1594">
        <v>14</v>
      </c>
      <c r="CR1594" s="33" t="s">
        <v>85</v>
      </c>
    </row>
    <row r="1595" spans="1:96" x14ac:dyDescent="0.25">
      <c r="A1595">
        <v>1594</v>
      </c>
      <c r="B1595">
        <v>101</v>
      </c>
      <c r="C1595" s="24" t="s">
        <v>4156</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225</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s="17">
        <v>0</v>
      </c>
      <c r="BT1595">
        <v>0</v>
      </c>
      <c r="BU1595">
        <v>0</v>
      </c>
      <c r="BV1595">
        <v>0</v>
      </c>
      <c r="BW1595" s="17">
        <v>1</v>
      </c>
      <c r="BX1595">
        <v>0</v>
      </c>
      <c r="BY1595">
        <v>0</v>
      </c>
      <c r="BZ1595" s="17">
        <v>0</v>
      </c>
      <c r="CA1595">
        <v>0</v>
      </c>
      <c r="CB1595">
        <v>0</v>
      </c>
      <c r="CC1595">
        <v>1</v>
      </c>
      <c r="CD1595">
        <v>0</v>
      </c>
      <c r="CE1595">
        <v>1</v>
      </c>
      <c r="CF1595">
        <v>0</v>
      </c>
      <c r="CG1595">
        <v>0</v>
      </c>
      <c r="CH1595">
        <v>0</v>
      </c>
      <c r="CI1595">
        <v>0</v>
      </c>
      <c r="CJ1595">
        <v>0</v>
      </c>
      <c r="CK1595">
        <v>1</v>
      </c>
      <c r="CL1595" s="17">
        <v>0</v>
      </c>
      <c r="CM1595">
        <v>0.13900000000000001</v>
      </c>
      <c r="CN1595">
        <v>1442</v>
      </c>
      <c r="CO1595">
        <v>1</v>
      </c>
      <c r="CP1595">
        <v>0</v>
      </c>
      <c r="CQ1595">
        <v>14</v>
      </c>
      <c r="CR1595" s="33" t="s">
        <v>85</v>
      </c>
    </row>
    <row r="1596" spans="1:96" x14ac:dyDescent="0.25">
      <c r="A1596">
        <v>1595</v>
      </c>
      <c r="B1596">
        <v>101</v>
      </c>
      <c r="C1596" s="24" t="s">
        <v>4156</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225</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s="17">
        <v>0</v>
      </c>
      <c r="BT1596">
        <v>0</v>
      </c>
      <c r="BU1596">
        <v>0</v>
      </c>
      <c r="BV1596">
        <v>0</v>
      </c>
      <c r="BW1596" s="17">
        <v>1</v>
      </c>
      <c r="BX1596">
        <v>0</v>
      </c>
      <c r="BY1596">
        <v>0</v>
      </c>
      <c r="BZ1596" s="17">
        <v>0</v>
      </c>
      <c r="CA1596">
        <v>0</v>
      </c>
      <c r="CB1596">
        <v>0</v>
      </c>
      <c r="CC1596">
        <v>1</v>
      </c>
      <c r="CD1596">
        <v>0</v>
      </c>
      <c r="CE1596">
        <v>1</v>
      </c>
      <c r="CF1596">
        <v>0</v>
      </c>
      <c r="CG1596">
        <v>0</v>
      </c>
      <c r="CH1596">
        <v>0</v>
      </c>
      <c r="CI1596">
        <v>0</v>
      </c>
      <c r="CJ1596">
        <v>0</v>
      </c>
      <c r="CK1596">
        <v>1</v>
      </c>
      <c r="CL1596" s="17">
        <v>0</v>
      </c>
      <c r="CM1596">
        <v>0.13900000000000001</v>
      </c>
      <c r="CN1596">
        <v>1442</v>
      </c>
      <c r="CO1596">
        <v>1</v>
      </c>
      <c r="CP1596">
        <v>0</v>
      </c>
      <c r="CQ1596">
        <v>14</v>
      </c>
      <c r="CR1596" s="33" t="s">
        <v>85</v>
      </c>
    </row>
    <row r="1597" spans="1:96" x14ac:dyDescent="0.25">
      <c r="A1597">
        <v>1596</v>
      </c>
      <c r="B1597">
        <v>102</v>
      </c>
      <c r="C1597" s="24" t="s">
        <v>4169</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6.1150000000000002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0.114</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s="17">
        <v>0</v>
      </c>
      <c r="BT1597">
        <v>0</v>
      </c>
      <c r="BU1597">
        <v>0</v>
      </c>
      <c r="BV1597">
        <v>0</v>
      </c>
      <c r="BW1597" s="17">
        <v>1</v>
      </c>
      <c r="BX1597">
        <v>0</v>
      </c>
      <c r="BY1597">
        <v>0</v>
      </c>
      <c r="BZ1597" s="17">
        <v>0</v>
      </c>
      <c r="CA1597">
        <v>0</v>
      </c>
      <c r="CB1597">
        <v>0</v>
      </c>
      <c r="CC1597">
        <v>1</v>
      </c>
      <c r="CD1597">
        <v>1</v>
      </c>
      <c r="CE1597">
        <v>0</v>
      </c>
      <c r="CF1597">
        <v>0</v>
      </c>
      <c r="CG1597">
        <v>0</v>
      </c>
      <c r="CH1597">
        <v>1</v>
      </c>
      <c r="CI1597">
        <v>0</v>
      </c>
      <c r="CJ1597">
        <v>0</v>
      </c>
      <c r="CK1597">
        <v>1</v>
      </c>
      <c r="CL1597" s="17">
        <v>0</v>
      </c>
      <c r="CM1597">
        <v>0.29799999999999999</v>
      </c>
      <c r="CN1597">
        <v>254</v>
      </c>
      <c r="CO1597">
        <v>1</v>
      </c>
      <c r="CP1597">
        <v>0</v>
      </c>
      <c r="CQ1597">
        <v>27</v>
      </c>
      <c r="CR1597" s="33" t="s">
        <v>85</v>
      </c>
    </row>
    <row r="1598" spans="1:96" x14ac:dyDescent="0.25">
      <c r="A1598">
        <v>1597</v>
      </c>
      <c r="B1598">
        <v>102</v>
      </c>
      <c r="C1598" s="24" t="s">
        <v>4169</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1</v>
      </c>
      <c r="N1598" s="8">
        <v>0</v>
      </c>
      <c r="O1598" s="9">
        <v>0</v>
      </c>
      <c r="P1598" s="9">
        <v>1</v>
      </c>
      <c r="Q1598" s="9">
        <v>0</v>
      </c>
      <c r="R1598" s="9">
        <v>0</v>
      </c>
      <c r="S1598" s="8">
        <v>38009</v>
      </c>
      <c r="T1598" s="9">
        <v>30</v>
      </c>
      <c r="U1598" s="9">
        <f t="shared" si="392"/>
        <v>37978</v>
      </c>
      <c r="V1598" s="9">
        <f t="shared" si="393"/>
        <v>24</v>
      </c>
      <c r="W1598" s="7">
        <f t="shared" si="397"/>
        <v>6.1150000000000002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0.114</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s="17">
        <v>0</v>
      </c>
      <c r="BT1598">
        <v>0</v>
      </c>
      <c r="BU1598">
        <v>0</v>
      </c>
      <c r="BV1598">
        <v>0</v>
      </c>
      <c r="BW1598" s="17">
        <v>1</v>
      </c>
      <c r="BX1598">
        <v>0</v>
      </c>
      <c r="BY1598">
        <v>0</v>
      </c>
      <c r="BZ1598" s="17">
        <v>0</v>
      </c>
      <c r="CA1598">
        <v>0</v>
      </c>
      <c r="CB1598">
        <v>0</v>
      </c>
      <c r="CC1598">
        <v>1</v>
      </c>
      <c r="CD1598">
        <v>1</v>
      </c>
      <c r="CE1598">
        <v>0</v>
      </c>
      <c r="CF1598">
        <v>0</v>
      </c>
      <c r="CG1598">
        <v>0</v>
      </c>
      <c r="CH1598">
        <v>1</v>
      </c>
      <c r="CI1598">
        <v>0</v>
      </c>
      <c r="CJ1598">
        <v>0</v>
      </c>
      <c r="CK1598">
        <v>1</v>
      </c>
      <c r="CL1598" s="17">
        <v>0</v>
      </c>
      <c r="CM1598">
        <v>0.29799999999999999</v>
      </c>
      <c r="CN1598">
        <v>254</v>
      </c>
      <c r="CO1598">
        <v>1</v>
      </c>
      <c r="CP1598">
        <v>0</v>
      </c>
      <c r="CQ1598">
        <v>27</v>
      </c>
      <c r="CR1598" s="33" t="s">
        <v>85</v>
      </c>
    </row>
    <row r="1599" spans="1:96" x14ac:dyDescent="0.25">
      <c r="A1599">
        <v>1598</v>
      </c>
      <c r="B1599">
        <v>102</v>
      </c>
      <c r="C1599" s="24" t="s">
        <v>4169</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1</v>
      </c>
      <c r="N1599" s="8">
        <v>0</v>
      </c>
      <c r="O1599" s="9">
        <v>0</v>
      </c>
      <c r="P1599" s="9">
        <v>1</v>
      </c>
      <c r="Q1599" s="9">
        <v>0</v>
      </c>
      <c r="R1599" s="9">
        <v>0</v>
      </c>
      <c r="S1599" s="8">
        <v>38009</v>
      </c>
      <c r="T1599" s="9">
        <v>30</v>
      </c>
      <c r="U1599" s="9">
        <f t="shared" si="392"/>
        <v>37978</v>
      </c>
      <c r="V1599" s="9">
        <f t="shared" si="393"/>
        <v>24</v>
      </c>
      <c r="W1599" s="7">
        <f t="shared" si="397"/>
        <v>6.1150000000000002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0.114</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s="17">
        <v>0</v>
      </c>
      <c r="BT1599">
        <v>0</v>
      </c>
      <c r="BU1599">
        <v>0</v>
      </c>
      <c r="BV1599">
        <v>0</v>
      </c>
      <c r="BW1599" s="17">
        <v>1</v>
      </c>
      <c r="BX1599">
        <v>0</v>
      </c>
      <c r="BY1599">
        <v>0</v>
      </c>
      <c r="BZ1599" s="17">
        <v>0</v>
      </c>
      <c r="CA1599">
        <v>0</v>
      </c>
      <c r="CB1599">
        <v>0</v>
      </c>
      <c r="CC1599">
        <v>1</v>
      </c>
      <c r="CD1599">
        <v>1</v>
      </c>
      <c r="CE1599">
        <v>0</v>
      </c>
      <c r="CF1599">
        <v>0</v>
      </c>
      <c r="CG1599">
        <v>0</v>
      </c>
      <c r="CH1599">
        <v>1</v>
      </c>
      <c r="CI1599">
        <v>0</v>
      </c>
      <c r="CJ1599">
        <v>0</v>
      </c>
      <c r="CK1599">
        <v>1</v>
      </c>
      <c r="CL1599" s="17">
        <v>0</v>
      </c>
      <c r="CM1599">
        <v>0.29799999999999999</v>
      </c>
      <c r="CN1599">
        <v>254</v>
      </c>
      <c r="CO1599">
        <v>1</v>
      </c>
      <c r="CP1599">
        <v>0</v>
      </c>
      <c r="CQ1599">
        <v>27</v>
      </c>
      <c r="CR1599" s="33" t="s">
        <v>85</v>
      </c>
    </row>
    <row r="1600" spans="1:96" x14ac:dyDescent="0.25">
      <c r="A1600">
        <v>1599</v>
      </c>
      <c r="B1600">
        <v>102</v>
      </c>
      <c r="C1600" s="24" t="s">
        <v>4169</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s="17">
        <v>0</v>
      </c>
      <c r="BT1600">
        <v>0</v>
      </c>
      <c r="BU1600">
        <v>0</v>
      </c>
      <c r="BV1600">
        <v>0</v>
      </c>
      <c r="BW1600" s="17">
        <v>1</v>
      </c>
      <c r="BX1600">
        <v>0</v>
      </c>
      <c r="BY1600">
        <v>0</v>
      </c>
      <c r="BZ1600" s="17">
        <v>0</v>
      </c>
      <c r="CA1600">
        <v>0</v>
      </c>
      <c r="CB1600">
        <v>0</v>
      </c>
      <c r="CC1600">
        <v>1</v>
      </c>
      <c r="CD1600">
        <v>1</v>
      </c>
      <c r="CE1600">
        <v>0</v>
      </c>
      <c r="CF1600">
        <v>0</v>
      </c>
      <c r="CG1600">
        <v>0</v>
      </c>
      <c r="CH1600">
        <v>1</v>
      </c>
      <c r="CI1600">
        <v>0</v>
      </c>
      <c r="CJ1600">
        <v>0</v>
      </c>
      <c r="CK1600">
        <v>1</v>
      </c>
      <c r="CL1600" s="17">
        <v>0</v>
      </c>
      <c r="CM1600">
        <v>0.29799999999999999</v>
      </c>
      <c r="CN1600">
        <v>254</v>
      </c>
      <c r="CO1600">
        <v>1</v>
      </c>
      <c r="CP1600">
        <v>0</v>
      </c>
      <c r="CQ1600">
        <v>27</v>
      </c>
      <c r="CR1600" s="33" t="s">
        <v>85</v>
      </c>
    </row>
    <row r="1601" spans="1:96" x14ac:dyDescent="0.25">
      <c r="A1601">
        <v>1600</v>
      </c>
      <c r="B1601">
        <v>102</v>
      </c>
      <c r="C1601" s="24" t="s">
        <v>4169</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s="17">
        <v>0</v>
      </c>
      <c r="BT1601">
        <v>0</v>
      </c>
      <c r="BU1601">
        <v>0</v>
      </c>
      <c r="BV1601">
        <v>0</v>
      </c>
      <c r="BW1601" s="17">
        <v>1</v>
      </c>
      <c r="BX1601">
        <v>0</v>
      </c>
      <c r="BY1601">
        <v>0</v>
      </c>
      <c r="BZ1601" s="17">
        <v>0</v>
      </c>
      <c r="CA1601">
        <v>0</v>
      </c>
      <c r="CB1601">
        <v>0</v>
      </c>
      <c r="CC1601">
        <v>1</v>
      </c>
      <c r="CD1601">
        <v>1</v>
      </c>
      <c r="CE1601">
        <v>0</v>
      </c>
      <c r="CF1601">
        <v>0</v>
      </c>
      <c r="CG1601">
        <v>0</v>
      </c>
      <c r="CH1601">
        <v>1</v>
      </c>
      <c r="CI1601">
        <v>0</v>
      </c>
      <c r="CJ1601">
        <v>0</v>
      </c>
      <c r="CK1601">
        <v>1</v>
      </c>
      <c r="CL1601" s="17">
        <v>0</v>
      </c>
      <c r="CM1601">
        <v>0.29799999999999999</v>
      </c>
      <c r="CN1601">
        <v>254</v>
      </c>
      <c r="CO1601">
        <v>1</v>
      </c>
      <c r="CP1601">
        <v>0</v>
      </c>
      <c r="CQ1601">
        <v>27</v>
      </c>
      <c r="CR1601" s="33" t="s">
        <v>85</v>
      </c>
    </row>
    <row r="1602" spans="1:96" x14ac:dyDescent="0.25">
      <c r="A1602">
        <v>1601</v>
      </c>
      <c r="B1602">
        <v>102</v>
      </c>
      <c r="C1602" s="24" t="s">
        <v>4169</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IFERROR(F1602/SQRT(F1602^2+U1602), "X")</f>
        <v>0.11317199287724203</v>
      </c>
      <c r="J1602" s="32">
        <f t="shared" ref="J1602:J1665" si="402">IFERROR(SQRT((1-I1602^2)/U1602), "X")</f>
        <v>4.8089805281431343E-3</v>
      </c>
      <c r="K1602" s="32">
        <f t="shared" ref="K1602:K1665" si="403">IFERROR(1/J1602, "X")</f>
        <v>207.94428136021682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s="17">
        <v>0</v>
      </c>
      <c r="BT1602">
        <v>0</v>
      </c>
      <c r="BU1602">
        <v>0</v>
      </c>
      <c r="BV1602">
        <v>0</v>
      </c>
      <c r="BW1602" s="17">
        <v>1</v>
      </c>
      <c r="BX1602">
        <v>0</v>
      </c>
      <c r="BY1602">
        <v>0</v>
      </c>
      <c r="BZ1602" s="17">
        <v>0</v>
      </c>
      <c r="CA1602">
        <v>0</v>
      </c>
      <c r="CB1602">
        <v>0</v>
      </c>
      <c r="CC1602">
        <v>1</v>
      </c>
      <c r="CD1602">
        <v>1</v>
      </c>
      <c r="CE1602">
        <v>0</v>
      </c>
      <c r="CF1602">
        <v>0</v>
      </c>
      <c r="CG1602">
        <v>0</v>
      </c>
      <c r="CH1602">
        <v>1</v>
      </c>
      <c r="CI1602">
        <v>0</v>
      </c>
      <c r="CJ1602">
        <v>0</v>
      </c>
      <c r="CK1602">
        <v>1</v>
      </c>
      <c r="CL1602" s="17">
        <v>0</v>
      </c>
      <c r="CM1602">
        <v>0.29799999999999999</v>
      </c>
      <c r="CN1602">
        <v>254</v>
      </c>
      <c r="CO1602">
        <v>1</v>
      </c>
      <c r="CP1602">
        <v>0</v>
      </c>
      <c r="CQ1602">
        <v>27</v>
      </c>
      <c r="CR1602" s="33" t="s">
        <v>85</v>
      </c>
    </row>
    <row r="1603" spans="1:96" x14ac:dyDescent="0.25">
      <c r="A1603">
        <v>1602</v>
      </c>
      <c r="B1603">
        <v>102</v>
      </c>
      <c r="C1603" s="24" t="s">
        <v>4169</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1</v>
      </c>
      <c r="N1603" s="8">
        <v>0</v>
      </c>
      <c r="O1603" s="9">
        <v>0</v>
      </c>
      <c r="P1603" s="9">
        <v>1</v>
      </c>
      <c r="Q1603" s="9">
        <v>0</v>
      </c>
      <c r="R1603" s="9">
        <v>0</v>
      </c>
      <c r="S1603" s="8">
        <v>38009</v>
      </c>
      <c r="T1603" s="9">
        <v>30</v>
      </c>
      <c r="U1603" s="9">
        <f t="shared" si="404"/>
        <v>37978</v>
      </c>
      <c r="V1603" s="9">
        <f t="shared" si="405"/>
        <v>24</v>
      </c>
      <c r="W1603" s="7">
        <f t="shared" si="397"/>
        <v>6.1150000000000002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0.114</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s="17">
        <v>0</v>
      </c>
      <c r="BT1603">
        <v>0</v>
      </c>
      <c r="BU1603">
        <v>0</v>
      </c>
      <c r="BV1603">
        <v>0</v>
      </c>
      <c r="BW1603" s="17">
        <v>1</v>
      </c>
      <c r="BX1603">
        <v>0</v>
      </c>
      <c r="BY1603">
        <v>0</v>
      </c>
      <c r="BZ1603" s="17">
        <v>0</v>
      </c>
      <c r="CA1603">
        <v>0</v>
      </c>
      <c r="CB1603">
        <v>0</v>
      </c>
      <c r="CC1603">
        <v>1</v>
      </c>
      <c r="CD1603">
        <v>1</v>
      </c>
      <c r="CE1603">
        <v>0</v>
      </c>
      <c r="CF1603">
        <v>0</v>
      </c>
      <c r="CG1603">
        <v>0</v>
      </c>
      <c r="CH1603">
        <v>1</v>
      </c>
      <c r="CI1603">
        <v>1</v>
      </c>
      <c r="CJ1603">
        <v>0</v>
      </c>
      <c r="CK1603">
        <v>1</v>
      </c>
      <c r="CL1603" s="17">
        <v>0</v>
      </c>
      <c r="CM1603">
        <v>0.29799999999999999</v>
      </c>
      <c r="CN1603">
        <v>254</v>
      </c>
      <c r="CO1603">
        <v>1</v>
      </c>
      <c r="CP1603">
        <v>0</v>
      </c>
      <c r="CQ1603">
        <v>27</v>
      </c>
      <c r="CR1603" s="33" t="s">
        <v>85</v>
      </c>
    </row>
    <row r="1604" spans="1:96" x14ac:dyDescent="0.25">
      <c r="A1604">
        <v>1603</v>
      </c>
      <c r="B1604">
        <v>102</v>
      </c>
      <c r="C1604" s="24" t="s">
        <v>4169</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1</v>
      </c>
      <c r="N1604" s="8">
        <v>0</v>
      </c>
      <c r="O1604" s="9">
        <v>0</v>
      </c>
      <c r="P1604" s="9">
        <v>1</v>
      </c>
      <c r="Q1604" s="9">
        <v>0</v>
      </c>
      <c r="R1604" s="9">
        <v>0</v>
      </c>
      <c r="S1604" s="8">
        <v>38009</v>
      </c>
      <c r="T1604" s="9">
        <v>30</v>
      </c>
      <c r="U1604" s="9">
        <f t="shared" si="404"/>
        <v>37978</v>
      </c>
      <c r="V1604" s="9">
        <f t="shared" si="405"/>
        <v>24</v>
      </c>
      <c r="W1604" s="7">
        <f t="shared" si="397"/>
        <v>6.1150000000000002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0.114</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s="17">
        <v>0</v>
      </c>
      <c r="BT1604">
        <v>0</v>
      </c>
      <c r="BU1604">
        <v>0</v>
      </c>
      <c r="BV1604">
        <v>0</v>
      </c>
      <c r="BW1604" s="17">
        <v>1</v>
      </c>
      <c r="BX1604">
        <v>0</v>
      </c>
      <c r="BY1604">
        <v>0</v>
      </c>
      <c r="BZ1604" s="17">
        <v>0</v>
      </c>
      <c r="CA1604">
        <v>0</v>
      </c>
      <c r="CB1604">
        <v>0</v>
      </c>
      <c r="CC1604">
        <v>1</v>
      </c>
      <c r="CD1604">
        <v>1</v>
      </c>
      <c r="CE1604">
        <v>0</v>
      </c>
      <c r="CF1604">
        <v>0</v>
      </c>
      <c r="CG1604">
        <v>0</v>
      </c>
      <c r="CH1604">
        <v>1</v>
      </c>
      <c r="CI1604">
        <v>1</v>
      </c>
      <c r="CJ1604">
        <v>0</v>
      </c>
      <c r="CK1604">
        <v>1</v>
      </c>
      <c r="CL1604" s="17">
        <v>0</v>
      </c>
      <c r="CM1604">
        <v>0.29799999999999999</v>
      </c>
      <c r="CN1604">
        <v>254</v>
      </c>
      <c r="CO1604">
        <v>1</v>
      </c>
      <c r="CP1604">
        <v>0</v>
      </c>
      <c r="CQ1604">
        <v>27</v>
      </c>
      <c r="CR1604" s="33" t="s">
        <v>85</v>
      </c>
    </row>
    <row r="1605" spans="1:96" x14ac:dyDescent="0.25">
      <c r="A1605">
        <v>1604</v>
      </c>
      <c r="B1605">
        <v>102</v>
      </c>
      <c r="C1605" s="24" t="s">
        <v>4169</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1</v>
      </c>
      <c r="N1605" s="8">
        <v>0</v>
      </c>
      <c r="O1605" s="9">
        <v>0</v>
      </c>
      <c r="P1605" s="9">
        <v>1</v>
      </c>
      <c r="Q1605" s="9">
        <v>0</v>
      </c>
      <c r="R1605" s="9">
        <v>0</v>
      </c>
      <c r="S1605" s="8">
        <v>38009</v>
      </c>
      <c r="T1605" s="9">
        <v>30</v>
      </c>
      <c r="U1605" s="9">
        <f t="shared" si="404"/>
        <v>37978</v>
      </c>
      <c r="V1605" s="9">
        <f t="shared" si="405"/>
        <v>24</v>
      </c>
      <c r="W1605" s="7">
        <f t="shared" si="397"/>
        <v>6.1150000000000002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0.114</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s="17">
        <v>0</v>
      </c>
      <c r="BT1605">
        <v>0</v>
      </c>
      <c r="BU1605">
        <v>0</v>
      </c>
      <c r="BV1605">
        <v>0</v>
      </c>
      <c r="BW1605" s="17">
        <v>1</v>
      </c>
      <c r="BX1605">
        <v>0</v>
      </c>
      <c r="BY1605">
        <v>0</v>
      </c>
      <c r="BZ1605" s="17">
        <v>0</v>
      </c>
      <c r="CA1605">
        <v>0</v>
      </c>
      <c r="CB1605">
        <v>0</v>
      </c>
      <c r="CC1605">
        <v>1</v>
      </c>
      <c r="CD1605">
        <v>1</v>
      </c>
      <c r="CE1605">
        <v>0</v>
      </c>
      <c r="CF1605">
        <v>0</v>
      </c>
      <c r="CG1605">
        <v>0</v>
      </c>
      <c r="CH1605">
        <v>1</v>
      </c>
      <c r="CI1605">
        <v>1</v>
      </c>
      <c r="CJ1605">
        <v>0</v>
      </c>
      <c r="CK1605">
        <v>1</v>
      </c>
      <c r="CL1605" s="17">
        <v>0</v>
      </c>
      <c r="CM1605">
        <v>0.29799999999999999</v>
      </c>
      <c r="CN1605">
        <v>254</v>
      </c>
      <c r="CO1605">
        <v>1</v>
      </c>
      <c r="CP1605">
        <v>0</v>
      </c>
      <c r="CQ1605">
        <v>27</v>
      </c>
      <c r="CR1605" s="33" t="s">
        <v>85</v>
      </c>
    </row>
    <row r="1606" spans="1:96" x14ac:dyDescent="0.25">
      <c r="A1606">
        <v>1605</v>
      </c>
      <c r="B1606">
        <v>102</v>
      </c>
      <c r="C1606" s="24" t="s">
        <v>4169</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s="17">
        <v>0</v>
      </c>
      <c r="BT1606">
        <v>0</v>
      </c>
      <c r="BU1606">
        <v>0</v>
      </c>
      <c r="BV1606">
        <v>0</v>
      </c>
      <c r="BW1606" s="17">
        <v>1</v>
      </c>
      <c r="BX1606">
        <v>0</v>
      </c>
      <c r="BY1606">
        <v>0</v>
      </c>
      <c r="BZ1606" s="17">
        <v>0</v>
      </c>
      <c r="CA1606">
        <v>0</v>
      </c>
      <c r="CB1606">
        <v>0</v>
      </c>
      <c r="CC1606">
        <v>1</v>
      </c>
      <c r="CD1606">
        <v>1</v>
      </c>
      <c r="CE1606">
        <v>0</v>
      </c>
      <c r="CF1606">
        <v>0</v>
      </c>
      <c r="CG1606">
        <v>0</v>
      </c>
      <c r="CH1606">
        <v>1</v>
      </c>
      <c r="CI1606">
        <v>1</v>
      </c>
      <c r="CJ1606">
        <v>0</v>
      </c>
      <c r="CK1606">
        <v>1</v>
      </c>
      <c r="CL1606" s="17">
        <v>0</v>
      </c>
      <c r="CM1606">
        <v>0.29799999999999999</v>
      </c>
      <c r="CN1606">
        <v>254</v>
      </c>
      <c r="CO1606">
        <v>1</v>
      </c>
      <c r="CP1606">
        <v>0</v>
      </c>
      <c r="CQ1606">
        <v>27</v>
      </c>
      <c r="CR1606" s="33" t="s">
        <v>85</v>
      </c>
    </row>
    <row r="1607" spans="1:96" x14ac:dyDescent="0.25">
      <c r="A1607">
        <v>1606</v>
      </c>
      <c r="B1607">
        <v>102</v>
      </c>
      <c r="C1607" s="24" t="s">
        <v>4169</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s="17">
        <v>0</v>
      </c>
      <c r="BT1607">
        <v>0</v>
      </c>
      <c r="BU1607">
        <v>0</v>
      </c>
      <c r="BV1607">
        <v>0</v>
      </c>
      <c r="BW1607" s="17">
        <v>1</v>
      </c>
      <c r="BX1607">
        <v>0</v>
      </c>
      <c r="BY1607">
        <v>0</v>
      </c>
      <c r="BZ1607" s="17">
        <v>0</v>
      </c>
      <c r="CA1607">
        <v>0</v>
      </c>
      <c r="CB1607">
        <v>0</v>
      </c>
      <c r="CC1607">
        <v>1</v>
      </c>
      <c r="CD1607">
        <v>1</v>
      </c>
      <c r="CE1607">
        <v>0</v>
      </c>
      <c r="CF1607">
        <v>0</v>
      </c>
      <c r="CG1607">
        <v>0</v>
      </c>
      <c r="CH1607">
        <v>1</v>
      </c>
      <c r="CI1607">
        <v>1</v>
      </c>
      <c r="CJ1607">
        <v>0</v>
      </c>
      <c r="CK1607">
        <v>1</v>
      </c>
      <c r="CL1607" s="17">
        <v>0</v>
      </c>
      <c r="CM1607">
        <v>0.29799999999999999</v>
      </c>
      <c r="CN1607">
        <v>254</v>
      </c>
      <c r="CO1607">
        <v>1</v>
      </c>
      <c r="CP1607">
        <v>0</v>
      </c>
      <c r="CQ1607">
        <v>27</v>
      </c>
      <c r="CR1607" s="33" t="s">
        <v>85</v>
      </c>
    </row>
    <row r="1608" spans="1:96" x14ac:dyDescent="0.25">
      <c r="A1608">
        <v>1607</v>
      </c>
      <c r="B1608">
        <v>102</v>
      </c>
      <c r="C1608" s="24" t="s">
        <v>4169</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s="17">
        <v>0</v>
      </c>
      <c r="BT1608">
        <v>0</v>
      </c>
      <c r="BU1608">
        <v>0</v>
      </c>
      <c r="BV1608">
        <v>0</v>
      </c>
      <c r="BW1608" s="17">
        <v>1</v>
      </c>
      <c r="BX1608">
        <v>0</v>
      </c>
      <c r="BY1608">
        <v>0</v>
      </c>
      <c r="BZ1608" s="17">
        <v>0</v>
      </c>
      <c r="CA1608">
        <v>0</v>
      </c>
      <c r="CB1608">
        <v>0</v>
      </c>
      <c r="CC1608">
        <v>1</v>
      </c>
      <c r="CD1608">
        <v>1</v>
      </c>
      <c r="CE1608">
        <v>0</v>
      </c>
      <c r="CF1608">
        <v>0</v>
      </c>
      <c r="CG1608">
        <v>0</v>
      </c>
      <c r="CH1608">
        <v>1</v>
      </c>
      <c r="CI1608">
        <v>1</v>
      </c>
      <c r="CJ1608">
        <v>0</v>
      </c>
      <c r="CK1608">
        <v>1</v>
      </c>
      <c r="CL1608" s="17">
        <v>0</v>
      </c>
      <c r="CM1608">
        <v>0.29799999999999999</v>
      </c>
      <c r="CN1608">
        <v>254</v>
      </c>
      <c r="CO1608">
        <v>1</v>
      </c>
      <c r="CP1608">
        <v>0</v>
      </c>
      <c r="CQ1608">
        <v>27</v>
      </c>
      <c r="CR1608" s="33" t="s">
        <v>85</v>
      </c>
    </row>
    <row r="1609" spans="1:96" x14ac:dyDescent="0.25">
      <c r="A1609">
        <v>1608</v>
      </c>
      <c r="B1609">
        <v>102</v>
      </c>
      <c r="C1609" s="24" t="s">
        <v>4169</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1</v>
      </c>
      <c r="N1609" s="8">
        <v>0</v>
      </c>
      <c r="O1609" s="9">
        <v>0</v>
      </c>
      <c r="P1609" s="9">
        <v>1</v>
      </c>
      <c r="Q1609" s="9">
        <v>0</v>
      </c>
      <c r="R1609" s="9">
        <v>0</v>
      </c>
      <c r="S1609" s="8">
        <v>38009</v>
      </c>
      <c r="T1609" s="9">
        <v>30</v>
      </c>
      <c r="U1609" s="9">
        <f t="shared" si="404"/>
        <v>37978</v>
      </c>
      <c r="V1609" s="9">
        <f t="shared" si="405"/>
        <v>24</v>
      </c>
      <c r="W1609" s="7">
        <f t="shared" si="397"/>
        <v>6.1150000000000002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0.114</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s="17">
        <v>0</v>
      </c>
      <c r="BT1609">
        <v>0</v>
      </c>
      <c r="BU1609">
        <v>0</v>
      </c>
      <c r="BV1609">
        <v>0</v>
      </c>
      <c r="BW1609" s="17">
        <v>1</v>
      </c>
      <c r="BX1609">
        <v>0</v>
      </c>
      <c r="BY1609">
        <v>0</v>
      </c>
      <c r="BZ1609" s="17">
        <v>0</v>
      </c>
      <c r="CA1609">
        <v>0</v>
      </c>
      <c r="CB1609">
        <v>0</v>
      </c>
      <c r="CC1609">
        <v>1</v>
      </c>
      <c r="CD1609">
        <v>1</v>
      </c>
      <c r="CE1609">
        <v>0</v>
      </c>
      <c r="CF1609">
        <v>0</v>
      </c>
      <c r="CG1609">
        <v>0</v>
      </c>
      <c r="CH1609">
        <v>1</v>
      </c>
      <c r="CI1609">
        <v>1</v>
      </c>
      <c r="CJ1609">
        <v>0</v>
      </c>
      <c r="CK1609">
        <v>1</v>
      </c>
      <c r="CL1609" s="17">
        <v>0</v>
      </c>
      <c r="CM1609">
        <v>0.29799999999999999</v>
      </c>
      <c r="CN1609">
        <v>254</v>
      </c>
      <c r="CO1609">
        <v>1</v>
      </c>
      <c r="CP1609">
        <v>0</v>
      </c>
      <c r="CQ1609">
        <v>27</v>
      </c>
      <c r="CR1609" s="33" t="s">
        <v>85</v>
      </c>
    </row>
    <row r="1610" spans="1:96" x14ac:dyDescent="0.25">
      <c r="A1610">
        <v>1609</v>
      </c>
      <c r="B1610">
        <v>102</v>
      </c>
      <c r="C1610" s="24" t="s">
        <v>4169</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1</v>
      </c>
      <c r="N1610" s="8">
        <v>0</v>
      </c>
      <c r="O1610" s="9">
        <v>0</v>
      </c>
      <c r="P1610" s="9">
        <v>1</v>
      </c>
      <c r="Q1610" s="9">
        <v>0</v>
      </c>
      <c r="R1610" s="9">
        <v>0</v>
      </c>
      <c r="S1610" s="8">
        <v>38009</v>
      </c>
      <c r="T1610" s="9">
        <v>30</v>
      </c>
      <c r="U1610" s="9">
        <f t="shared" si="404"/>
        <v>37978</v>
      </c>
      <c r="V1610" s="9">
        <f t="shared" si="405"/>
        <v>24</v>
      </c>
      <c r="W1610" s="7">
        <f t="shared" si="397"/>
        <v>6.1150000000000002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0.114</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s="17">
        <v>0</v>
      </c>
      <c r="BT1610">
        <v>0</v>
      </c>
      <c r="BU1610">
        <v>0</v>
      </c>
      <c r="BV1610">
        <v>0</v>
      </c>
      <c r="BW1610" s="17">
        <v>1</v>
      </c>
      <c r="BX1610">
        <v>0</v>
      </c>
      <c r="BY1610">
        <v>0</v>
      </c>
      <c r="BZ1610" s="17">
        <v>0</v>
      </c>
      <c r="CA1610">
        <v>0</v>
      </c>
      <c r="CB1610">
        <v>0</v>
      </c>
      <c r="CC1610">
        <v>1</v>
      </c>
      <c r="CD1610">
        <v>1</v>
      </c>
      <c r="CE1610">
        <v>0</v>
      </c>
      <c r="CF1610">
        <v>0</v>
      </c>
      <c r="CG1610">
        <v>0</v>
      </c>
      <c r="CH1610">
        <v>1</v>
      </c>
      <c r="CI1610">
        <v>1</v>
      </c>
      <c r="CJ1610">
        <v>0</v>
      </c>
      <c r="CK1610">
        <v>1</v>
      </c>
      <c r="CL1610" s="17">
        <v>0</v>
      </c>
      <c r="CM1610">
        <v>0.29799999999999999</v>
      </c>
      <c r="CN1610">
        <v>254</v>
      </c>
      <c r="CO1610">
        <v>1</v>
      </c>
      <c r="CP1610">
        <v>0</v>
      </c>
      <c r="CQ1610">
        <v>27</v>
      </c>
      <c r="CR1610" s="33" t="s">
        <v>85</v>
      </c>
    </row>
    <row r="1611" spans="1:96" x14ac:dyDescent="0.25">
      <c r="A1611">
        <v>1610</v>
      </c>
      <c r="B1611">
        <v>102</v>
      </c>
      <c r="C1611" s="24" t="s">
        <v>4169</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1</v>
      </c>
      <c r="N1611" s="8">
        <v>0</v>
      </c>
      <c r="O1611" s="9">
        <v>0</v>
      </c>
      <c r="P1611" s="9">
        <v>1</v>
      </c>
      <c r="Q1611" s="9">
        <v>0</v>
      </c>
      <c r="R1611" s="9">
        <v>0</v>
      </c>
      <c r="S1611" s="8">
        <v>38009</v>
      </c>
      <c r="T1611" s="9">
        <v>30</v>
      </c>
      <c r="U1611" s="9">
        <f t="shared" si="404"/>
        <v>37978</v>
      </c>
      <c r="V1611" s="9">
        <f t="shared" si="405"/>
        <v>24</v>
      </c>
      <c r="W1611" s="7">
        <f t="shared" si="397"/>
        <v>6.1150000000000002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0.114</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s="17">
        <v>0</v>
      </c>
      <c r="BT1611">
        <v>0</v>
      </c>
      <c r="BU1611">
        <v>0</v>
      </c>
      <c r="BV1611">
        <v>0</v>
      </c>
      <c r="BW1611" s="17">
        <v>1</v>
      </c>
      <c r="BX1611">
        <v>0</v>
      </c>
      <c r="BY1611">
        <v>0</v>
      </c>
      <c r="BZ1611" s="17">
        <v>0</v>
      </c>
      <c r="CA1611">
        <v>0</v>
      </c>
      <c r="CB1611">
        <v>0</v>
      </c>
      <c r="CC1611">
        <v>1</v>
      </c>
      <c r="CD1611">
        <v>1</v>
      </c>
      <c r="CE1611">
        <v>0</v>
      </c>
      <c r="CF1611">
        <v>0</v>
      </c>
      <c r="CG1611">
        <v>0</v>
      </c>
      <c r="CH1611">
        <v>1</v>
      </c>
      <c r="CI1611">
        <v>1</v>
      </c>
      <c r="CJ1611">
        <v>0</v>
      </c>
      <c r="CK1611">
        <v>1</v>
      </c>
      <c r="CL1611" s="17">
        <v>0</v>
      </c>
      <c r="CM1611">
        <v>0.29799999999999999</v>
      </c>
      <c r="CN1611">
        <v>254</v>
      </c>
      <c r="CO1611">
        <v>1</v>
      </c>
      <c r="CP1611">
        <v>0</v>
      </c>
      <c r="CQ1611">
        <v>27</v>
      </c>
      <c r="CR1611" s="33" t="s">
        <v>85</v>
      </c>
    </row>
    <row r="1612" spans="1:96" x14ac:dyDescent="0.25">
      <c r="A1612">
        <v>1611</v>
      </c>
      <c r="B1612">
        <v>102</v>
      </c>
      <c r="C1612" s="24" t="s">
        <v>4169</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s="17">
        <v>0</v>
      </c>
      <c r="BT1612">
        <v>0</v>
      </c>
      <c r="BU1612">
        <v>0</v>
      </c>
      <c r="BV1612">
        <v>0</v>
      </c>
      <c r="BW1612" s="17">
        <v>1</v>
      </c>
      <c r="BX1612">
        <v>0</v>
      </c>
      <c r="BY1612">
        <v>0</v>
      </c>
      <c r="BZ1612" s="17">
        <v>0</v>
      </c>
      <c r="CA1612">
        <v>0</v>
      </c>
      <c r="CB1612">
        <v>0</v>
      </c>
      <c r="CC1612">
        <v>1</v>
      </c>
      <c r="CD1612">
        <v>1</v>
      </c>
      <c r="CE1612">
        <v>0</v>
      </c>
      <c r="CF1612">
        <v>0</v>
      </c>
      <c r="CG1612">
        <v>0</v>
      </c>
      <c r="CH1612">
        <v>1</v>
      </c>
      <c r="CI1612">
        <v>1</v>
      </c>
      <c r="CJ1612">
        <v>0</v>
      </c>
      <c r="CK1612">
        <v>1</v>
      </c>
      <c r="CL1612" s="17">
        <v>0</v>
      </c>
      <c r="CM1612">
        <v>0.29799999999999999</v>
      </c>
      <c r="CN1612">
        <v>254</v>
      </c>
      <c r="CO1612">
        <v>1</v>
      </c>
      <c r="CP1612">
        <v>0</v>
      </c>
      <c r="CQ1612">
        <v>27</v>
      </c>
      <c r="CR1612" s="33" t="s">
        <v>85</v>
      </c>
    </row>
    <row r="1613" spans="1:96" x14ac:dyDescent="0.25">
      <c r="A1613">
        <v>1612</v>
      </c>
      <c r="B1613">
        <v>102</v>
      </c>
      <c r="C1613" s="24" t="s">
        <v>4169</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s="17">
        <v>0</v>
      </c>
      <c r="BT1613">
        <v>0</v>
      </c>
      <c r="BU1613">
        <v>0</v>
      </c>
      <c r="BV1613">
        <v>0</v>
      </c>
      <c r="BW1613" s="17">
        <v>1</v>
      </c>
      <c r="BX1613">
        <v>0</v>
      </c>
      <c r="BY1613">
        <v>0</v>
      </c>
      <c r="BZ1613" s="17">
        <v>0</v>
      </c>
      <c r="CA1613">
        <v>0</v>
      </c>
      <c r="CB1613">
        <v>0</v>
      </c>
      <c r="CC1613">
        <v>1</v>
      </c>
      <c r="CD1613">
        <v>1</v>
      </c>
      <c r="CE1613">
        <v>0</v>
      </c>
      <c r="CF1613">
        <v>0</v>
      </c>
      <c r="CG1613">
        <v>0</v>
      </c>
      <c r="CH1613">
        <v>1</v>
      </c>
      <c r="CI1613">
        <v>1</v>
      </c>
      <c r="CJ1613">
        <v>0</v>
      </c>
      <c r="CK1613">
        <v>1</v>
      </c>
      <c r="CL1613" s="17">
        <v>0</v>
      </c>
      <c r="CM1613">
        <v>0.29799999999999999</v>
      </c>
      <c r="CN1613">
        <v>254</v>
      </c>
      <c r="CO1613">
        <v>1</v>
      </c>
      <c r="CP1613">
        <v>0</v>
      </c>
      <c r="CQ1613">
        <v>27</v>
      </c>
      <c r="CR1613" s="33" t="s">
        <v>85</v>
      </c>
    </row>
    <row r="1614" spans="1:96" x14ac:dyDescent="0.25">
      <c r="A1614">
        <v>1613</v>
      </c>
      <c r="B1614">
        <v>102</v>
      </c>
      <c r="C1614" s="24" t="s">
        <v>4169</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s="17">
        <v>0</v>
      </c>
      <c r="BT1614">
        <v>0</v>
      </c>
      <c r="BU1614">
        <v>0</v>
      </c>
      <c r="BV1614">
        <v>0</v>
      </c>
      <c r="BW1614" s="17">
        <v>1</v>
      </c>
      <c r="BX1614">
        <v>0</v>
      </c>
      <c r="BY1614">
        <v>0</v>
      </c>
      <c r="BZ1614" s="17">
        <v>0</v>
      </c>
      <c r="CA1614">
        <v>0</v>
      </c>
      <c r="CB1614">
        <v>0</v>
      </c>
      <c r="CC1614">
        <v>1</v>
      </c>
      <c r="CD1614">
        <v>1</v>
      </c>
      <c r="CE1614">
        <v>0</v>
      </c>
      <c r="CF1614">
        <v>0</v>
      </c>
      <c r="CG1614">
        <v>0</v>
      </c>
      <c r="CH1614">
        <v>1</v>
      </c>
      <c r="CI1614">
        <v>1</v>
      </c>
      <c r="CJ1614">
        <v>0</v>
      </c>
      <c r="CK1614">
        <v>1</v>
      </c>
      <c r="CL1614" s="17">
        <v>0</v>
      </c>
      <c r="CM1614">
        <v>0.29799999999999999</v>
      </c>
      <c r="CN1614">
        <v>254</v>
      </c>
      <c r="CO1614">
        <v>1</v>
      </c>
      <c r="CP1614">
        <v>0</v>
      </c>
      <c r="CQ1614">
        <v>27</v>
      </c>
      <c r="CR1614" s="33" t="s">
        <v>85</v>
      </c>
    </row>
    <row r="1615" spans="1:96" x14ac:dyDescent="0.25">
      <c r="A1615">
        <v>1614</v>
      </c>
      <c r="B1615">
        <v>102</v>
      </c>
      <c r="C1615" s="24" t="s">
        <v>4169</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1</v>
      </c>
      <c r="N1615" s="8">
        <v>0</v>
      </c>
      <c r="O1615" s="9">
        <v>0</v>
      </c>
      <c r="P1615" s="9">
        <v>1</v>
      </c>
      <c r="Q1615" s="9">
        <v>0</v>
      </c>
      <c r="R1615" s="9">
        <v>0</v>
      </c>
      <c r="S1615" s="8">
        <v>37864</v>
      </c>
      <c r="T1615" s="9">
        <v>30</v>
      </c>
      <c r="U1615" s="9">
        <f t="shared" si="404"/>
        <v>37833</v>
      </c>
      <c r="V1615" s="9">
        <f t="shared" si="405"/>
        <v>24</v>
      </c>
      <c r="W1615" s="7">
        <f t="shared" si="397"/>
        <v>6.1150000000000002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0.114</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s="17">
        <v>0</v>
      </c>
      <c r="BT1615">
        <v>0</v>
      </c>
      <c r="BU1615">
        <v>0</v>
      </c>
      <c r="BV1615">
        <v>0</v>
      </c>
      <c r="BW1615" s="17">
        <v>1</v>
      </c>
      <c r="BX1615">
        <v>0</v>
      </c>
      <c r="BY1615">
        <v>0</v>
      </c>
      <c r="BZ1615" s="17">
        <v>0</v>
      </c>
      <c r="CA1615">
        <v>0</v>
      </c>
      <c r="CB1615">
        <v>0</v>
      </c>
      <c r="CC1615">
        <v>1</v>
      </c>
      <c r="CD1615">
        <v>1</v>
      </c>
      <c r="CE1615">
        <v>0</v>
      </c>
      <c r="CF1615">
        <v>0</v>
      </c>
      <c r="CG1615">
        <v>0</v>
      </c>
      <c r="CH1615">
        <v>1</v>
      </c>
      <c r="CI1615">
        <v>0</v>
      </c>
      <c r="CJ1615">
        <v>1</v>
      </c>
      <c r="CK1615">
        <v>1</v>
      </c>
      <c r="CL1615" s="17">
        <v>0</v>
      </c>
      <c r="CM1615">
        <v>0.29799999999999999</v>
      </c>
      <c r="CN1615">
        <v>254</v>
      </c>
      <c r="CO1615">
        <v>1</v>
      </c>
      <c r="CP1615">
        <v>0</v>
      </c>
      <c r="CQ1615">
        <v>27</v>
      </c>
      <c r="CR1615" s="33" t="s">
        <v>85</v>
      </c>
    </row>
    <row r="1616" spans="1:96" x14ac:dyDescent="0.25">
      <c r="A1616">
        <v>1615</v>
      </c>
      <c r="B1616">
        <v>102</v>
      </c>
      <c r="C1616" s="24" t="s">
        <v>4169</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1</v>
      </c>
      <c r="N1616" s="8">
        <v>0</v>
      </c>
      <c r="O1616" s="9">
        <v>0</v>
      </c>
      <c r="P1616" s="9">
        <v>1</v>
      </c>
      <c r="Q1616" s="9">
        <v>0</v>
      </c>
      <c r="R1616" s="9">
        <v>0</v>
      </c>
      <c r="S1616" s="8">
        <v>37864</v>
      </c>
      <c r="T1616" s="9">
        <v>30</v>
      </c>
      <c r="U1616" s="9">
        <f t="shared" si="404"/>
        <v>37833</v>
      </c>
      <c r="V1616" s="9">
        <f t="shared" si="405"/>
        <v>24</v>
      </c>
      <c r="W1616" s="7">
        <f t="shared" si="397"/>
        <v>6.1150000000000002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0.114</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s="17">
        <v>0</v>
      </c>
      <c r="BT1616">
        <v>0</v>
      </c>
      <c r="BU1616">
        <v>0</v>
      </c>
      <c r="BV1616">
        <v>0</v>
      </c>
      <c r="BW1616" s="17">
        <v>1</v>
      </c>
      <c r="BX1616">
        <v>0</v>
      </c>
      <c r="BY1616">
        <v>0</v>
      </c>
      <c r="BZ1616" s="17">
        <v>0</v>
      </c>
      <c r="CA1616">
        <v>0</v>
      </c>
      <c r="CB1616">
        <v>0</v>
      </c>
      <c r="CC1616">
        <v>1</v>
      </c>
      <c r="CD1616">
        <v>1</v>
      </c>
      <c r="CE1616">
        <v>0</v>
      </c>
      <c r="CF1616">
        <v>0</v>
      </c>
      <c r="CG1616">
        <v>0</v>
      </c>
      <c r="CH1616">
        <v>1</v>
      </c>
      <c r="CI1616">
        <v>0</v>
      </c>
      <c r="CJ1616">
        <v>1</v>
      </c>
      <c r="CK1616">
        <v>1</v>
      </c>
      <c r="CL1616" s="17">
        <v>0</v>
      </c>
      <c r="CM1616">
        <v>0.29799999999999999</v>
      </c>
      <c r="CN1616">
        <v>254</v>
      </c>
      <c r="CO1616">
        <v>1</v>
      </c>
      <c r="CP1616">
        <v>0</v>
      </c>
      <c r="CQ1616">
        <v>27</v>
      </c>
      <c r="CR1616" s="33" t="s">
        <v>85</v>
      </c>
    </row>
    <row r="1617" spans="1:96" x14ac:dyDescent="0.25">
      <c r="A1617">
        <v>1616</v>
      </c>
      <c r="B1617">
        <v>102</v>
      </c>
      <c r="C1617" s="24" t="s">
        <v>4169</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1</v>
      </c>
      <c r="N1617" s="8">
        <v>0</v>
      </c>
      <c r="O1617" s="9">
        <v>0</v>
      </c>
      <c r="P1617" s="9">
        <v>1</v>
      </c>
      <c r="Q1617" s="9">
        <v>0</v>
      </c>
      <c r="R1617" s="9">
        <v>0</v>
      </c>
      <c r="S1617" s="8">
        <v>37864</v>
      </c>
      <c r="T1617" s="9">
        <v>30</v>
      </c>
      <c r="U1617" s="9">
        <f t="shared" si="404"/>
        <v>37833</v>
      </c>
      <c r="V1617" s="9">
        <f t="shared" si="405"/>
        <v>24</v>
      </c>
      <c r="W1617" s="7">
        <f t="shared" si="397"/>
        <v>6.1150000000000002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0.114</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s="17">
        <v>0</v>
      </c>
      <c r="BT1617">
        <v>0</v>
      </c>
      <c r="BU1617">
        <v>0</v>
      </c>
      <c r="BV1617">
        <v>0</v>
      </c>
      <c r="BW1617" s="17">
        <v>1</v>
      </c>
      <c r="BX1617">
        <v>0</v>
      </c>
      <c r="BY1617">
        <v>0</v>
      </c>
      <c r="BZ1617" s="17">
        <v>0</v>
      </c>
      <c r="CA1617">
        <v>0</v>
      </c>
      <c r="CB1617">
        <v>0</v>
      </c>
      <c r="CC1617">
        <v>1</v>
      </c>
      <c r="CD1617">
        <v>1</v>
      </c>
      <c r="CE1617">
        <v>0</v>
      </c>
      <c r="CF1617">
        <v>0</v>
      </c>
      <c r="CG1617">
        <v>0</v>
      </c>
      <c r="CH1617">
        <v>1</v>
      </c>
      <c r="CI1617">
        <v>0</v>
      </c>
      <c r="CJ1617">
        <v>1</v>
      </c>
      <c r="CK1617">
        <v>1</v>
      </c>
      <c r="CL1617" s="17">
        <v>0</v>
      </c>
      <c r="CM1617">
        <v>0.29799999999999999</v>
      </c>
      <c r="CN1617">
        <v>254</v>
      </c>
      <c r="CO1617">
        <v>1</v>
      </c>
      <c r="CP1617">
        <v>0</v>
      </c>
      <c r="CQ1617">
        <v>27</v>
      </c>
      <c r="CR1617" s="33" t="s">
        <v>85</v>
      </c>
    </row>
    <row r="1618" spans="1:96" x14ac:dyDescent="0.25">
      <c r="A1618">
        <v>1617</v>
      </c>
      <c r="B1618">
        <v>102</v>
      </c>
      <c r="C1618" s="24" t="s">
        <v>4169</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s="17">
        <v>0</v>
      </c>
      <c r="BT1618">
        <v>0</v>
      </c>
      <c r="BU1618">
        <v>0</v>
      </c>
      <c r="BV1618">
        <v>0</v>
      </c>
      <c r="BW1618" s="17">
        <v>1</v>
      </c>
      <c r="BX1618">
        <v>0</v>
      </c>
      <c r="BY1618">
        <v>0</v>
      </c>
      <c r="BZ1618" s="17">
        <v>0</v>
      </c>
      <c r="CA1618">
        <v>0</v>
      </c>
      <c r="CB1618">
        <v>0</v>
      </c>
      <c r="CC1618">
        <v>1</v>
      </c>
      <c r="CD1618">
        <v>1</v>
      </c>
      <c r="CE1618">
        <v>0</v>
      </c>
      <c r="CF1618">
        <v>0</v>
      </c>
      <c r="CG1618">
        <v>0</v>
      </c>
      <c r="CH1618">
        <v>1</v>
      </c>
      <c r="CI1618">
        <v>0</v>
      </c>
      <c r="CJ1618">
        <v>1</v>
      </c>
      <c r="CK1618">
        <v>1</v>
      </c>
      <c r="CL1618" s="17">
        <v>0</v>
      </c>
      <c r="CM1618">
        <v>0.29799999999999999</v>
      </c>
      <c r="CN1618">
        <v>254</v>
      </c>
      <c r="CO1618">
        <v>1</v>
      </c>
      <c r="CP1618">
        <v>0</v>
      </c>
      <c r="CQ1618">
        <v>27</v>
      </c>
      <c r="CR1618" s="33" t="s">
        <v>85</v>
      </c>
    </row>
    <row r="1619" spans="1:96" x14ac:dyDescent="0.25">
      <c r="A1619">
        <v>1618</v>
      </c>
      <c r="B1619">
        <v>102</v>
      </c>
      <c r="C1619" s="24" t="s">
        <v>4169</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s="17">
        <v>0</v>
      </c>
      <c r="BT1619">
        <v>0</v>
      </c>
      <c r="BU1619">
        <v>0</v>
      </c>
      <c r="BV1619">
        <v>0</v>
      </c>
      <c r="BW1619" s="17">
        <v>1</v>
      </c>
      <c r="BX1619">
        <v>0</v>
      </c>
      <c r="BY1619">
        <v>0</v>
      </c>
      <c r="BZ1619" s="17">
        <v>0</v>
      </c>
      <c r="CA1619">
        <v>0</v>
      </c>
      <c r="CB1619">
        <v>0</v>
      </c>
      <c r="CC1619">
        <v>1</v>
      </c>
      <c r="CD1619">
        <v>1</v>
      </c>
      <c r="CE1619">
        <v>0</v>
      </c>
      <c r="CF1619">
        <v>0</v>
      </c>
      <c r="CG1619">
        <v>0</v>
      </c>
      <c r="CH1619">
        <v>1</v>
      </c>
      <c r="CI1619">
        <v>0</v>
      </c>
      <c r="CJ1619">
        <v>1</v>
      </c>
      <c r="CK1619">
        <v>1</v>
      </c>
      <c r="CL1619" s="17">
        <v>0</v>
      </c>
      <c r="CM1619">
        <v>0.29799999999999999</v>
      </c>
      <c r="CN1619">
        <v>254</v>
      </c>
      <c r="CO1619">
        <v>1</v>
      </c>
      <c r="CP1619">
        <v>0</v>
      </c>
      <c r="CQ1619">
        <v>27</v>
      </c>
      <c r="CR1619" s="33" t="s">
        <v>85</v>
      </c>
    </row>
    <row r="1620" spans="1:96" x14ac:dyDescent="0.25">
      <c r="A1620">
        <v>1619</v>
      </c>
      <c r="B1620">
        <v>102</v>
      </c>
      <c r="C1620" s="24" t="s">
        <v>4169</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s="17">
        <v>0</v>
      </c>
      <c r="BT1620">
        <v>0</v>
      </c>
      <c r="BU1620">
        <v>0</v>
      </c>
      <c r="BV1620">
        <v>0</v>
      </c>
      <c r="BW1620" s="17">
        <v>1</v>
      </c>
      <c r="BX1620">
        <v>0</v>
      </c>
      <c r="BY1620">
        <v>0</v>
      </c>
      <c r="BZ1620" s="17">
        <v>0</v>
      </c>
      <c r="CA1620">
        <v>0</v>
      </c>
      <c r="CB1620">
        <v>0</v>
      </c>
      <c r="CC1620">
        <v>1</v>
      </c>
      <c r="CD1620">
        <v>1</v>
      </c>
      <c r="CE1620">
        <v>0</v>
      </c>
      <c r="CF1620">
        <v>0</v>
      </c>
      <c r="CG1620">
        <v>0</v>
      </c>
      <c r="CH1620">
        <v>1</v>
      </c>
      <c r="CI1620">
        <v>0</v>
      </c>
      <c r="CJ1620">
        <v>1</v>
      </c>
      <c r="CK1620">
        <v>1</v>
      </c>
      <c r="CL1620" s="17">
        <v>0</v>
      </c>
      <c r="CM1620">
        <v>0.29799999999999999</v>
      </c>
      <c r="CN1620">
        <v>254</v>
      </c>
      <c r="CO1620">
        <v>1</v>
      </c>
      <c r="CP1620">
        <v>0</v>
      </c>
      <c r="CQ1620">
        <v>27</v>
      </c>
      <c r="CR1620" s="33" t="s">
        <v>85</v>
      </c>
    </row>
    <row r="1621" spans="1:96" x14ac:dyDescent="0.25">
      <c r="A1621">
        <v>1620</v>
      </c>
      <c r="B1621">
        <v>103</v>
      </c>
      <c r="C1621" s="24" t="s">
        <v>4187</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s="17">
        <v>0</v>
      </c>
      <c r="BT1621">
        <v>0</v>
      </c>
      <c r="BU1621">
        <v>0</v>
      </c>
      <c r="BV1621">
        <v>0</v>
      </c>
      <c r="BW1621" s="17">
        <v>1</v>
      </c>
      <c r="BX1621">
        <v>0</v>
      </c>
      <c r="BY1621">
        <v>0</v>
      </c>
      <c r="BZ1621" s="17">
        <v>0</v>
      </c>
      <c r="CA1621">
        <v>0</v>
      </c>
      <c r="CB1621">
        <v>0</v>
      </c>
      <c r="CC1621">
        <v>1</v>
      </c>
      <c r="CD1621">
        <v>1</v>
      </c>
      <c r="CE1621">
        <v>1</v>
      </c>
      <c r="CF1621">
        <v>0</v>
      </c>
      <c r="CG1621">
        <v>0</v>
      </c>
      <c r="CH1621">
        <v>1</v>
      </c>
      <c r="CI1621">
        <v>0</v>
      </c>
      <c r="CJ1621">
        <v>0</v>
      </c>
      <c r="CK1621">
        <v>0</v>
      </c>
      <c r="CL1621" s="17">
        <v>0</v>
      </c>
      <c r="CM1621">
        <v>0.29799999999999999</v>
      </c>
      <c r="CN1621">
        <v>301</v>
      </c>
      <c r="CO1621">
        <v>1</v>
      </c>
      <c r="CP1621">
        <v>0</v>
      </c>
      <c r="CQ1621">
        <v>19</v>
      </c>
      <c r="CR1621" s="33" t="s">
        <v>85</v>
      </c>
    </row>
    <row r="1622" spans="1:96" x14ac:dyDescent="0.25">
      <c r="A1622">
        <v>1621</v>
      </c>
      <c r="B1622">
        <v>103</v>
      </c>
      <c r="C1622" s="24" t="s">
        <v>4187</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s="17">
        <v>0</v>
      </c>
      <c r="BT1622">
        <v>0</v>
      </c>
      <c r="BU1622">
        <v>0</v>
      </c>
      <c r="BV1622">
        <v>0</v>
      </c>
      <c r="BW1622" s="17">
        <v>1</v>
      </c>
      <c r="BX1622">
        <v>0</v>
      </c>
      <c r="BY1622">
        <v>0</v>
      </c>
      <c r="BZ1622" s="17">
        <v>0</v>
      </c>
      <c r="CA1622">
        <v>0</v>
      </c>
      <c r="CB1622">
        <v>0</v>
      </c>
      <c r="CC1622">
        <v>1</v>
      </c>
      <c r="CD1622">
        <v>1</v>
      </c>
      <c r="CE1622">
        <v>1</v>
      </c>
      <c r="CF1622">
        <v>0</v>
      </c>
      <c r="CG1622">
        <v>0</v>
      </c>
      <c r="CH1622">
        <v>1</v>
      </c>
      <c r="CI1622">
        <v>0</v>
      </c>
      <c r="CJ1622">
        <v>0</v>
      </c>
      <c r="CK1622">
        <v>0</v>
      </c>
      <c r="CL1622" s="17">
        <v>0</v>
      </c>
      <c r="CM1622">
        <v>0.29799999999999999</v>
      </c>
      <c r="CN1622">
        <v>301</v>
      </c>
      <c r="CO1622">
        <v>1</v>
      </c>
      <c r="CP1622">
        <v>0</v>
      </c>
      <c r="CQ1622">
        <v>19</v>
      </c>
      <c r="CR1622" s="33" t="s">
        <v>85</v>
      </c>
    </row>
    <row r="1623" spans="1:96" x14ac:dyDescent="0.25">
      <c r="A1623">
        <v>1622</v>
      </c>
      <c r="B1623">
        <v>103</v>
      </c>
      <c r="C1623" s="24" t="s">
        <v>4187</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s="17">
        <v>0</v>
      </c>
      <c r="BT1623">
        <v>0</v>
      </c>
      <c r="BU1623">
        <v>0</v>
      </c>
      <c r="BV1623">
        <v>0</v>
      </c>
      <c r="BW1623" s="17">
        <v>1</v>
      </c>
      <c r="BX1623">
        <v>0</v>
      </c>
      <c r="BY1623">
        <v>0</v>
      </c>
      <c r="BZ1623" s="17">
        <v>0</v>
      </c>
      <c r="CA1623">
        <v>0</v>
      </c>
      <c r="CB1623">
        <v>0</v>
      </c>
      <c r="CC1623">
        <v>1</v>
      </c>
      <c r="CD1623">
        <v>1</v>
      </c>
      <c r="CE1623">
        <v>1</v>
      </c>
      <c r="CF1623">
        <v>0</v>
      </c>
      <c r="CG1623">
        <v>0</v>
      </c>
      <c r="CH1623">
        <v>1</v>
      </c>
      <c r="CI1623">
        <v>0</v>
      </c>
      <c r="CJ1623">
        <v>0</v>
      </c>
      <c r="CK1623">
        <v>0</v>
      </c>
      <c r="CL1623" s="17">
        <v>0</v>
      </c>
      <c r="CM1623">
        <v>0.29799999999999999</v>
      </c>
      <c r="CN1623">
        <v>301</v>
      </c>
      <c r="CO1623">
        <v>1</v>
      </c>
      <c r="CP1623">
        <v>0</v>
      </c>
      <c r="CQ1623">
        <v>19</v>
      </c>
      <c r="CR1623" s="33" t="s">
        <v>85</v>
      </c>
    </row>
    <row r="1624" spans="1:96" x14ac:dyDescent="0.25">
      <c r="A1624">
        <v>1623</v>
      </c>
      <c r="B1624">
        <v>103</v>
      </c>
      <c r="C1624" s="24" t="s">
        <v>4187</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s="17">
        <v>0</v>
      </c>
      <c r="BT1624">
        <v>0</v>
      </c>
      <c r="BU1624">
        <v>0</v>
      </c>
      <c r="BV1624">
        <v>0</v>
      </c>
      <c r="BW1624" s="17">
        <v>1</v>
      </c>
      <c r="BX1624">
        <v>0</v>
      </c>
      <c r="BY1624">
        <v>0</v>
      </c>
      <c r="BZ1624" s="17">
        <v>0</v>
      </c>
      <c r="CA1624">
        <v>0</v>
      </c>
      <c r="CB1624">
        <v>0</v>
      </c>
      <c r="CC1624">
        <v>1</v>
      </c>
      <c r="CD1624">
        <v>1</v>
      </c>
      <c r="CE1624">
        <v>1</v>
      </c>
      <c r="CF1624">
        <v>0</v>
      </c>
      <c r="CG1624">
        <v>0</v>
      </c>
      <c r="CH1624">
        <v>1</v>
      </c>
      <c r="CI1624">
        <v>0</v>
      </c>
      <c r="CJ1624">
        <v>0</v>
      </c>
      <c r="CK1624">
        <v>0</v>
      </c>
      <c r="CL1624" s="17">
        <v>0</v>
      </c>
      <c r="CM1624">
        <v>0.29799999999999999</v>
      </c>
      <c r="CN1624">
        <v>301</v>
      </c>
      <c r="CO1624">
        <v>1</v>
      </c>
      <c r="CP1624">
        <v>0</v>
      </c>
      <c r="CQ1624">
        <v>19</v>
      </c>
      <c r="CR1624" s="33" t="s">
        <v>85</v>
      </c>
    </row>
    <row r="1625" spans="1:96" x14ac:dyDescent="0.25">
      <c r="A1625">
        <v>1624</v>
      </c>
      <c r="B1625">
        <v>103</v>
      </c>
      <c r="C1625" s="24" t="s">
        <v>4187</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s="17">
        <v>0</v>
      </c>
      <c r="BT1625">
        <v>0</v>
      </c>
      <c r="BU1625">
        <v>0</v>
      </c>
      <c r="BV1625">
        <v>0</v>
      </c>
      <c r="BW1625" s="17">
        <v>1</v>
      </c>
      <c r="BX1625">
        <v>0</v>
      </c>
      <c r="BY1625">
        <v>0</v>
      </c>
      <c r="BZ1625" s="17">
        <v>0</v>
      </c>
      <c r="CA1625">
        <v>0</v>
      </c>
      <c r="CB1625">
        <v>0</v>
      </c>
      <c r="CC1625">
        <v>1</v>
      </c>
      <c r="CD1625">
        <v>1</v>
      </c>
      <c r="CE1625">
        <v>1</v>
      </c>
      <c r="CF1625">
        <v>0</v>
      </c>
      <c r="CG1625">
        <v>0</v>
      </c>
      <c r="CH1625">
        <v>1</v>
      </c>
      <c r="CI1625">
        <v>0</v>
      </c>
      <c r="CJ1625">
        <v>0</v>
      </c>
      <c r="CK1625">
        <v>0</v>
      </c>
      <c r="CL1625" s="17">
        <v>0</v>
      </c>
      <c r="CM1625">
        <v>0.29799999999999999</v>
      </c>
      <c r="CN1625">
        <v>301</v>
      </c>
      <c r="CO1625">
        <v>1</v>
      </c>
      <c r="CP1625">
        <v>0</v>
      </c>
      <c r="CQ1625">
        <v>19</v>
      </c>
      <c r="CR1625" s="33" t="s">
        <v>85</v>
      </c>
    </row>
    <row r="1626" spans="1:96" x14ac:dyDescent="0.25">
      <c r="A1626">
        <v>1625</v>
      </c>
      <c r="B1626">
        <v>103</v>
      </c>
      <c r="C1626" s="24" t="s">
        <v>4187</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s="17">
        <v>0</v>
      </c>
      <c r="BT1626">
        <v>0</v>
      </c>
      <c r="BU1626">
        <v>0</v>
      </c>
      <c r="BV1626">
        <v>0</v>
      </c>
      <c r="BW1626" s="17">
        <v>1</v>
      </c>
      <c r="BX1626">
        <v>0</v>
      </c>
      <c r="BY1626">
        <v>0</v>
      </c>
      <c r="BZ1626" s="17">
        <v>0</v>
      </c>
      <c r="CA1626">
        <v>0</v>
      </c>
      <c r="CB1626">
        <v>0</v>
      </c>
      <c r="CC1626">
        <v>1</v>
      </c>
      <c r="CD1626">
        <v>1</v>
      </c>
      <c r="CE1626">
        <v>1</v>
      </c>
      <c r="CF1626">
        <v>0</v>
      </c>
      <c r="CG1626">
        <v>0</v>
      </c>
      <c r="CH1626">
        <v>1</v>
      </c>
      <c r="CI1626">
        <v>0</v>
      </c>
      <c r="CJ1626">
        <v>0</v>
      </c>
      <c r="CK1626">
        <v>0</v>
      </c>
      <c r="CL1626" s="17">
        <v>0</v>
      </c>
      <c r="CM1626">
        <v>0.29799999999999999</v>
      </c>
      <c r="CN1626">
        <v>301</v>
      </c>
      <c r="CO1626">
        <v>1</v>
      </c>
      <c r="CP1626">
        <v>0</v>
      </c>
      <c r="CQ1626">
        <v>19</v>
      </c>
      <c r="CR1626" s="33" t="s">
        <v>85</v>
      </c>
    </row>
    <row r="1627" spans="1:96" x14ac:dyDescent="0.25">
      <c r="A1627">
        <v>1626</v>
      </c>
      <c r="B1627">
        <v>103</v>
      </c>
      <c r="C1627" s="24" t="s">
        <v>4187</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s="17">
        <v>0</v>
      </c>
      <c r="BT1627">
        <v>0</v>
      </c>
      <c r="BU1627">
        <v>0</v>
      </c>
      <c r="BV1627">
        <v>0</v>
      </c>
      <c r="BW1627" s="17">
        <v>1</v>
      </c>
      <c r="BX1627">
        <v>0</v>
      </c>
      <c r="BY1627">
        <v>0</v>
      </c>
      <c r="BZ1627" s="17">
        <v>0</v>
      </c>
      <c r="CA1627">
        <v>0</v>
      </c>
      <c r="CB1627">
        <v>0</v>
      </c>
      <c r="CC1627">
        <v>1</v>
      </c>
      <c r="CD1627">
        <v>1</v>
      </c>
      <c r="CE1627">
        <v>1</v>
      </c>
      <c r="CF1627">
        <v>0</v>
      </c>
      <c r="CG1627">
        <v>0</v>
      </c>
      <c r="CH1627">
        <v>1</v>
      </c>
      <c r="CI1627">
        <v>0</v>
      </c>
      <c r="CJ1627">
        <v>0</v>
      </c>
      <c r="CK1627">
        <v>0</v>
      </c>
      <c r="CL1627" s="17">
        <v>0</v>
      </c>
      <c r="CM1627">
        <v>0.29799999999999999</v>
      </c>
      <c r="CN1627">
        <v>301</v>
      </c>
      <c r="CO1627">
        <v>1</v>
      </c>
      <c r="CP1627">
        <v>0</v>
      </c>
      <c r="CQ1627">
        <v>19</v>
      </c>
      <c r="CR1627" s="33" t="s">
        <v>85</v>
      </c>
    </row>
    <row r="1628" spans="1:96" x14ac:dyDescent="0.25">
      <c r="A1628">
        <v>1627</v>
      </c>
      <c r="B1628">
        <v>103</v>
      </c>
      <c r="C1628" s="24" t="s">
        <v>4187</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s="17">
        <v>0</v>
      </c>
      <c r="BT1628">
        <v>0</v>
      </c>
      <c r="BU1628">
        <v>0</v>
      </c>
      <c r="BV1628">
        <v>0</v>
      </c>
      <c r="BW1628" s="17">
        <v>1</v>
      </c>
      <c r="BX1628">
        <v>0</v>
      </c>
      <c r="BY1628">
        <v>0</v>
      </c>
      <c r="BZ1628" s="17">
        <v>0</v>
      </c>
      <c r="CA1628">
        <v>0</v>
      </c>
      <c r="CB1628">
        <v>0</v>
      </c>
      <c r="CC1628">
        <v>1</v>
      </c>
      <c r="CD1628">
        <v>1</v>
      </c>
      <c r="CE1628">
        <v>1</v>
      </c>
      <c r="CF1628">
        <v>0</v>
      </c>
      <c r="CG1628">
        <v>0</v>
      </c>
      <c r="CH1628">
        <v>1</v>
      </c>
      <c r="CI1628">
        <v>0</v>
      </c>
      <c r="CJ1628">
        <v>0</v>
      </c>
      <c r="CK1628">
        <v>0</v>
      </c>
      <c r="CL1628" s="17">
        <v>0</v>
      </c>
      <c r="CM1628">
        <v>0.29799999999999999</v>
      </c>
      <c r="CN1628">
        <v>301</v>
      </c>
      <c r="CO1628">
        <v>1</v>
      </c>
      <c r="CP1628">
        <v>0</v>
      </c>
      <c r="CQ1628">
        <v>19</v>
      </c>
      <c r="CR1628" s="33" t="s">
        <v>85</v>
      </c>
    </row>
    <row r="1629" spans="1:96" x14ac:dyDescent="0.25">
      <c r="A1629">
        <v>1628</v>
      </c>
      <c r="B1629">
        <v>104</v>
      </c>
      <c r="C1629" s="24" t="s">
        <v>4369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s="17">
        <v>0</v>
      </c>
      <c r="BT1629">
        <v>0</v>
      </c>
      <c r="BU1629">
        <v>0</v>
      </c>
      <c r="BV1629">
        <v>1</v>
      </c>
      <c r="BW1629" s="17">
        <v>0</v>
      </c>
      <c r="BX1629">
        <v>0</v>
      </c>
      <c r="BY1629">
        <v>0</v>
      </c>
      <c r="BZ1629" s="17">
        <v>0</v>
      </c>
      <c r="CA1629">
        <v>0</v>
      </c>
      <c r="CB1629">
        <v>0</v>
      </c>
      <c r="CC1629">
        <v>0</v>
      </c>
      <c r="CD1629">
        <v>0</v>
      </c>
      <c r="CE1629">
        <v>0</v>
      </c>
      <c r="CF1629">
        <v>0</v>
      </c>
      <c r="CG1629">
        <v>1</v>
      </c>
      <c r="CH1629">
        <v>1</v>
      </c>
      <c r="CI1629">
        <v>0</v>
      </c>
      <c r="CJ1629">
        <v>0</v>
      </c>
      <c r="CK1629">
        <v>0</v>
      </c>
      <c r="CL1629" s="17">
        <v>0</v>
      </c>
      <c r="CM1629">
        <v>0.186</v>
      </c>
      <c r="CN1629">
        <v>134</v>
      </c>
      <c r="CO1629">
        <v>1</v>
      </c>
      <c r="CP1629">
        <v>0</v>
      </c>
      <c r="CQ1629">
        <v>29</v>
      </c>
      <c r="CR1629" s="33" t="s">
        <v>85</v>
      </c>
    </row>
    <row r="1630" spans="1:96" x14ac:dyDescent="0.25">
      <c r="A1630">
        <v>1629</v>
      </c>
      <c r="B1630">
        <v>104</v>
      </c>
      <c r="C1630" s="24" t="s">
        <v>4369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s="17">
        <v>0</v>
      </c>
      <c r="BT1630">
        <v>0</v>
      </c>
      <c r="BU1630">
        <v>0</v>
      </c>
      <c r="BV1630">
        <v>1</v>
      </c>
      <c r="BW1630" s="17">
        <v>0</v>
      </c>
      <c r="BX1630">
        <v>0</v>
      </c>
      <c r="BY1630">
        <v>0</v>
      </c>
      <c r="BZ1630" s="17">
        <v>0</v>
      </c>
      <c r="CA1630">
        <v>0</v>
      </c>
      <c r="CB1630">
        <v>0</v>
      </c>
      <c r="CC1630">
        <v>0</v>
      </c>
      <c r="CD1630">
        <v>0</v>
      </c>
      <c r="CE1630">
        <v>0</v>
      </c>
      <c r="CF1630">
        <v>0</v>
      </c>
      <c r="CG1630">
        <v>1</v>
      </c>
      <c r="CH1630">
        <v>1</v>
      </c>
      <c r="CI1630">
        <v>0</v>
      </c>
      <c r="CJ1630">
        <v>0</v>
      </c>
      <c r="CK1630">
        <v>0</v>
      </c>
      <c r="CL1630" s="17">
        <v>0</v>
      </c>
      <c r="CM1630">
        <v>0.186</v>
      </c>
      <c r="CN1630">
        <v>134</v>
      </c>
      <c r="CO1630">
        <v>1</v>
      </c>
      <c r="CP1630">
        <v>0</v>
      </c>
      <c r="CQ1630">
        <v>29</v>
      </c>
      <c r="CR1630" s="33" t="s">
        <v>85</v>
      </c>
    </row>
    <row r="1631" spans="1:96" x14ac:dyDescent="0.25">
      <c r="A1631">
        <v>1630</v>
      </c>
      <c r="B1631">
        <v>104</v>
      </c>
      <c r="C1631" s="24" t="s">
        <v>4369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s="17">
        <v>0</v>
      </c>
      <c r="BT1631">
        <v>0</v>
      </c>
      <c r="BU1631">
        <v>0</v>
      </c>
      <c r="BV1631">
        <v>1</v>
      </c>
      <c r="BW1631" s="17">
        <v>0</v>
      </c>
      <c r="BX1631">
        <v>0</v>
      </c>
      <c r="BY1631">
        <v>0</v>
      </c>
      <c r="BZ1631" s="17">
        <v>0</v>
      </c>
      <c r="CA1631">
        <v>0</v>
      </c>
      <c r="CB1631">
        <v>0</v>
      </c>
      <c r="CC1631">
        <v>0</v>
      </c>
      <c r="CD1631">
        <v>0</v>
      </c>
      <c r="CE1631">
        <v>0</v>
      </c>
      <c r="CF1631">
        <v>0</v>
      </c>
      <c r="CG1631">
        <v>1</v>
      </c>
      <c r="CH1631">
        <v>1</v>
      </c>
      <c r="CI1631">
        <v>0</v>
      </c>
      <c r="CJ1631">
        <v>0</v>
      </c>
      <c r="CK1631">
        <v>0</v>
      </c>
      <c r="CL1631" s="17">
        <v>0</v>
      </c>
      <c r="CM1631">
        <v>0.186</v>
      </c>
      <c r="CN1631">
        <v>134</v>
      </c>
      <c r="CO1631">
        <v>1</v>
      </c>
      <c r="CP1631">
        <v>0</v>
      </c>
      <c r="CQ1631">
        <v>29</v>
      </c>
      <c r="CR1631" s="33" t="s">
        <v>85</v>
      </c>
    </row>
    <row r="1632" spans="1:96" x14ac:dyDescent="0.25">
      <c r="A1632">
        <v>1631</v>
      </c>
      <c r="B1632">
        <v>104</v>
      </c>
      <c r="C1632" s="24" t="s">
        <v>4369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s="17">
        <v>0</v>
      </c>
      <c r="BT1632">
        <v>0</v>
      </c>
      <c r="BU1632">
        <v>0</v>
      </c>
      <c r="BV1632">
        <v>1</v>
      </c>
      <c r="BW1632" s="17">
        <v>0</v>
      </c>
      <c r="BX1632">
        <v>0</v>
      </c>
      <c r="BY1632">
        <v>0</v>
      </c>
      <c r="BZ1632" s="17">
        <v>0</v>
      </c>
      <c r="CA1632">
        <v>0</v>
      </c>
      <c r="CB1632">
        <v>0</v>
      </c>
      <c r="CC1632">
        <v>0</v>
      </c>
      <c r="CD1632">
        <v>0</v>
      </c>
      <c r="CE1632">
        <v>0</v>
      </c>
      <c r="CF1632">
        <v>0</v>
      </c>
      <c r="CG1632">
        <v>1</v>
      </c>
      <c r="CH1632">
        <v>1</v>
      </c>
      <c r="CI1632">
        <v>0</v>
      </c>
      <c r="CJ1632">
        <v>0</v>
      </c>
      <c r="CK1632">
        <v>0</v>
      </c>
      <c r="CL1632" s="17">
        <v>0</v>
      </c>
      <c r="CM1632">
        <v>0.186</v>
      </c>
      <c r="CN1632">
        <v>134</v>
      </c>
      <c r="CO1632">
        <v>1</v>
      </c>
      <c r="CP1632">
        <v>0</v>
      </c>
      <c r="CQ1632">
        <v>29</v>
      </c>
      <c r="CR1632" s="33" t="s">
        <v>85</v>
      </c>
    </row>
    <row r="1633" spans="1:96" x14ac:dyDescent="0.25">
      <c r="A1633">
        <v>1632</v>
      </c>
      <c r="B1633">
        <v>104</v>
      </c>
      <c r="C1633" s="24" t="s">
        <v>4369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s="17">
        <v>0</v>
      </c>
      <c r="BT1633">
        <v>0</v>
      </c>
      <c r="BU1633">
        <v>0</v>
      </c>
      <c r="BV1633">
        <v>1</v>
      </c>
      <c r="BW1633" s="17">
        <v>0</v>
      </c>
      <c r="BX1633">
        <v>0</v>
      </c>
      <c r="BY1633">
        <v>0</v>
      </c>
      <c r="BZ1633" s="17">
        <v>0</v>
      </c>
      <c r="CA1633">
        <v>0</v>
      </c>
      <c r="CB1633">
        <v>0</v>
      </c>
      <c r="CC1633">
        <v>0</v>
      </c>
      <c r="CD1633">
        <v>0</v>
      </c>
      <c r="CE1633">
        <v>0</v>
      </c>
      <c r="CF1633">
        <v>0</v>
      </c>
      <c r="CG1633">
        <v>1</v>
      </c>
      <c r="CH1633">
        <v>1</v>
      </c>
      <c r="CI1633">
        <v>0</v>
      </c>
      <c r="CJ1633">
        <v>0</v>
      </c>
      <c r="CK1633">
        <v>0</v>
      </c>
      <c r="CL1633" s="17">
        <v>0</v>
      </c>
      <c r="CM1633">
        <v>0.186</v>
      </c>
      <c r="CN1633">
        <v>134</v>
      </c>
      <c r="CO1633">
        <v>1</v>
      </c>
      <c r="CP1633">
        <v>0</v>
      </c>
      <c r="CQ1633">
        <v>29</v>
      </c>
      <c r="CR1633" s="33" t="s">
        <v>85</v>
      </c>
    </row>
    <row r="1634" spans="1:96" x14ac:dyDescent="0.25">
      <c r="A1634">
        <v>1633</v>
      </c>
      <c r="B1634">
        <v>104</v>
      </c>
      <c r="C1634" s="24" t="s">
        <v>4369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s="17">
        <v>0</v>
      </c>
      <c r="BT1634">
        <v>0</v>
      </c>
      <c r="BU1634">
        <v>0</v>
      </c>
      <c r="BV1634">
        <v>1</v>
      </c>
      <c r="BW1634" s="17">
        <v>0</v>
      </c>
      <c r="BX1634">
        <v>0</v>
      </c>
      <c r="BY1634">
        <v>0</v>
      </c>
      <c r="BZ1634" s="17">
        <v>0</v>
      </c>
      <c r="CA1634">
        <v>0</v>
      </c>
      <c r="CB1634">
        <v>0</v>
      </c>
      <c r="CC1634">
        <v>0</v>
      </c>
      <c r="CD1634">
        <v>0</v>
      </c>
      <c r="CE1634">
        <v>0</v>
      </c>
      <c r="CF1634">
        <v>0</v>
      </c>
      <c r="CG1634">
        <v>1</v>
      </c>
      <c r="CH1634">
        <v>1</v>
      </c>
      <c r="CI1634">
        <v>0</v>
      </c>
      <c r="CJ1634">
        <v>0</v>
      </c>
      <c r="CK1634">
        <v>0</v>
      </c>
      <c r="CL1634" s="17">
        <v>0</v>
      </c>
      <c r="CM1634">
        <v>0.186</v>
      </c>
      <c r="CN1634">
        <v>134</v>
      </c>
      <c r="CO1634">
        <v>1</v>
      </c>
      <c r="CP1634">
        <v>0</v>
      </c>
      <c r="CQ1634">
        <v>29</v>
      </c>
      <c r="CR1634" s="33" t="s">
        <v>85</v>
      </c>
    </row>
    <row r="1635" spans="1:96" x14ac:dyDescent="0.25">
      <c r="A1635">
        <v>1634</v>
      </c>
      <c r="B1635">
        <v>104</v>
      </c>
      <c r="C1635" s="24" t="s">
        <v>4369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s="17">
        <v>0</v>
      </c>
      <c r="BT1635">
        <v>0</v>
      </c>
      <c r="BU1635">
        <v>0</v>
      </c>
      <c r="BV1635">
        <v>1</v>
      </c>
      <c r="BW1635" s="17">
        <v>0</v>
      </c>
      <c r="BX1635">
        <v>0</v>
      </c>
      <c r="BY1635">
        <v>0</v>
      </c>
      <c r="BZ1635" s="17">
        <v>0</v>
      </c>
      <c r="CA1635">
        <v>0</v>
      </c>
      <c r="CB1635">
        <v>0</v>
      </c>
      <c r="CC1635">
        <v>0</v>
      </c>
      <c r="CD1635">
        <v>0</v>
      </c>
      <c r="CE1635">
        <v>0</v>
      </c>
      <c r="CF1635">
        <v>0</v>
      </c>
      <c r="CG1635">
        <v>1</v>
      </c>
      <c r="CH1635">
        <v>1</v>
      </c>
      <c r="CI1635">
        <v>0</v>
      </c>
      <c r="CJ1635">
        <v>0</v>
      </c>
      <c r="CK1635">
        <v>0</v>
      </c>
      <c r="CL1635" s="17">
        <v>0</v>
      </c>
      <c r="CM1635">
        <v>0.186</v>
      </c>
      <c r="CN1635">
        <v>134</v>
      </c>
      <c r="CO1635">
        <v>1</v>
      </c>
      <c r="CP1635">
        <v>0</v>
      </c>
      <c r="CQ1635">
        <v>29</v>
      </c>
      <c r="CR1635" s="33" t="s">
        <v>85</v>
      </c>
    </row>
    <row r="1636" spans="1:96" x14ac:dyDescent="0.25">
      <c r="A1636">
        <v>1635</v>
      </c>
      <c r="B1636">
        <v>104</v>
      </c>
      <c r="C1636" s="24" t="s">
        <v>4369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s="17">
        <v>0</v>
      </c>
      <c r="BT1636">
        <v>0</v>
      </c>
      <c r="BU1636">
        <v>0</v>
      </c>
      <c r="BV1636">
        <v>1</v>
      </c>
      <c r="BW1636" s="17">
        <v>0</v>
      </c>
      <c r="BX1636">
        <v>0</v>
      </c>
      <c r="BY1636">
        <v>0</v>
      </c>
      <c r="BZ1636" s="17">
        <v>0</v>
      </c>
      <c r="CA1636">
        <v>0</v>
      </c>
      <c r="CB1636">
        <v>0</v>
      </c>
      <c r="CC1636">
        <v>0</v>
      </c>
      <c r="CD1636">
        <v>0</v>
      </c>
      <c r="CE1636">
        <v>0</v>
      </c>
      <c r="CF1636">
        <v>0</v>
      </c>
      <c r="CG1636">
        <v>1</v>
      </c>
      <c r="CH1636">
        <v>1</v>
      </c>
      <c r="CI1636">
        <v>0</v>
      </c>
      <c r="CJ1636">
        <v>0</v>
      </c>
      <c r="CK1636">
        <v>0</v>
      </c>
      <c r="CL1636" s="17">
        <v>0</v>
      </c>
      <c r="CM1636">
        <v>0.186</v>
      </c>
      <c r="CN1636">
        <v>134</v>
      </c>
      <c r="CO1636">
        <v>1</v>
      </c>
      <c r="CP1636">
        <v>0</v>
      </c>
      <c r="CQ1636">
        <v>29</v>
      </c>
      <c r="CR1636" s="33" t="s">
        <v>85</v>
      </c>
    </row>
    <row r="1637" spans="1:96" x14ac:dyDescent="0.25">
      <c r="A1637">
        <v>1636</v>
      </c>
      <c r="B1637">
        <v>104</v>
      </c>
      <c r="C1637" s="24" t="s">
        <v>4369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s="17">
        <v>0</v>
      </c>
      <c r="BT1637">
        <v>0</v>
      </c>
      <c r="BU1637">
        <v>0</v>
      </c>
      <c r="BV1637">
        <v>1</v>
      </c>
      <c r="BW1637" s="17">
        <v>0</v>
      </c>
      <c r="BX1637">
        <v>0</v>
      </c>
      <c r="BY1637">
        <v>0</v>
      </c>
      <c r="BZ1637" s="17">
        <v>0</v>
      </c>
      <c r="CA1637">
        <v>0</v>
      </c>
      <c r="CB1637">
        <v>0</v>
      </c>
      <c r="CC1637">
        <v>0</v>
      </c>
      <c r="CD1637">
        <v>0</v>
      </c>
      <c r="CE1637">
        <v>0</v>
      </c>
      <c r="CF1637">
        <v>0</v>
      </c>
      <c r="CG1637">
        <v>1</v>
      </c>
      <c r="CH1637">
        <v>1</v>
      </c>
      <c r="CI1637">
        <v>0</v>
      </c>
      <c r="CJ1637">
        <v>0</v>
      </c>
      <c r="CK1637">
        <v>0</v>
      </c>
      <c r="CL1637" s="17">
        <v>0</v>
      </c>
      <c r="CM1637">
        <v>0.186</v>
      </c>
      <c r="CN1637">
        <v>134</v>
      </c>
      <c r="CO1637">
        <v>1</v>
      </c>
      <c r="CP1637">
        <v>0</v>
      </c>
      <c r="CQ1637">
        <v>29</v>
      </c>
      <c r="CR1637" s="33" t="s">
        <v>85</v>
      </c>
    </row>
    <row r="1638" spans="1:96" x14ac:dyDescent="0.25">
      <c r="A1638">
        <v>1637</v>
      </c>
      <c r="B1638">
        <v>104</v>
      </c>
      <c r="C1638" s="24" t="s">
        <v>4369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s="17">
        <v>0</v>
      </c>
      <c r="BT1638">
        <v>0</v>
      </c>
      <c r="BU1638">
        <v>0</v>
      </c>
      <c r="BV1638">
        <v>1</v>
      </c>
      <c r="BW1638" s="17">
        <v>0</v>
      </c>
      <c r="BX1638">
        <v>0</v>
      </c>
      <c r="BY1638">
        <v>0</v>
      </c>
      <c r="BZ1638" s="17">
        <v>0</v>
      </c>
      <c r="CA1638">
        <v>0</v>
      </c>
      <c r="CB1638">
        <v>0</v>
      </c>
      <c r="CC1638">
        <v>0</v>
      </c>
      <c r="CD1638">
        <v>0</v>
      </c>
      <c r="CE1638">
        <v>0</v>
      </c>
      <c r="CF1638">
        <v>0</v>
      </c>
      <c r="CG1638">
        <v>1</v>
      </c>
      <c r="CH1638">
        <v>1</v>
      </c>
      <c r="CI1638">
        <v>0</v>
      </c>
      <c r="CJ1638">
        <v>0</v>
      </c>
      <c r="CK1638">
        <v>0</v>
      </c>
      <c r="CL1638" s="17">
        <v>0</v>
      </c>
      <c r="CM1638">
        <v>0.186</v>
      </c>
      <c r="CN1638">
        <v>134</v>
      </c>
      <c r="CO1638">
        <v>1</v>
      </c>
      <c r="CP1638">
        <v>0</v>
      </c>
      <c r="CQ1638">
        <v>29</v>
      </c>
      <c r="CR1638" s="33" t="s">
        <v>85</v>
      </c>
    </row>
    <row r="1639" spans="1:96" x14ac:dyDescent="0.25">
      <c r="A1639">
        <v>1638</v>
      </c>
      <c r="B1639">
        <v>104</v>
      </c>
      <c r="C1639" s="24" t="s">
        <v>4369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s="17">
        <v>0</v>
      </c>
      <c r="BT1639">
        <v>0</v>
      </c>
      <c r="BU1639">
        <v>0</v>
      </c>
      <c r="BV1639">
        <v>1</v>
      </c>
      <c r="BW1639" s="17">
        <v>0</v>
      </c>
      <c r="BX1639">
        <v>0</v>
      </c>
      <c r="BY1639">
        <v>0</v>
      </c>
      <c r="BZ1639" s="17">
        <v>0</v>
      </c>
      <c r="CA1639">
        <v>0</v>
      </c>
      <c r="CB1639">
        <v>0</v>
      </c>
      <c r="CC1639">
        <v>0</v>
      </c>
      <c r="CD1639">
        <v>0</v>
      </c>
      <c r="CE1639">
        <v>0</v>
      </c>
      <c r="CF1639">
        <v>0</v>
      </c>
      <c r="CG1639">
        <v>1</v>
      </c>
      <c r="CH1639">
        <v>1</v>
      </c>
      <c r="CI1639">
        <v>0</v>
      </c>
      <c r="CJ1639">
        <v>0</v>
      </c>
      <c r="CK1639">
        <v>0</v>
      </c>
      <c r="CL1639" s="17">
        <v>0</v>
      </c>
      <c r="CM1639">
        <v>0.186</v>
      </c>
      <c r="CN1639">
        <v>134</v>
      </c>
      <c r="CO1639">
        <v>1</v>
      </c>
      <c r="CP1639">
        <v>0</v>
      </c>
      <c r="CQ1639">
        <v>29</v>
      </c>
      <c r="CR1639" s="33" t="s">
        <v>85</v>
      </c>
    </row>
    <row r="1640" spans="1:96" x14ac:dyDescent="0.25">
      <c r="A1640">
        <v>1639</v>
      </c>
      <c r="B1640">
        <v>104</v>
      </c>
      <c r="C1640" s="24" t="s">
        <v>4369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s="17">
        <v>0</v>
      </c>
      <c r="BT1640">
        <v>0</v>
      </c>
      <c r="BU1640">
        <v>0</v>
      </c>
      <c r="BV1640">
        <v>1</v>
      </c>
      <c r="BW1640" s="17">
        <v>0</v>
      </c>
      <c r="BX1640">
        <v>0</v>
      </c>
      <c r="BY1640">
        <v>0</v>
      </c>
      <c r="BZ1640" s="17">
        <v>0</v>
      </c>
      <c r="CA1640">
        <v>0</v>
      </c>
      <c r="CB1640">
        <v>0</v>
      </c>
      <c r="CC1640">
        <v>0</v>
      </c>
      <c r="CD1640">
        <v>0</v>
      </c>
      <c r="CE1640">
        <v>0</v>
      </c>
      <c r="CF1640">
        <v>0</v>
      </c>
      <c r="CG1640">
        <v>1</v>
      </c>
      <c r="CH1640">
        <v>1</v>
      </c>
      <c r="CI1640">
        <v>0</v>
      </c>
      <c r="CJ1640">
        <v>0</v>
      </c>
      <c r="CK1640">
        <v>0</v>
      </c>
      <c r="CL1640" s="17">
        <v>0</v>
      </c>
      <c r="CM1640">
        <v>0.186</v>
      </c>
      <c r="CN1640">
        <v>134</v>
      </c>
      <c r="CO1640">
        <v>1</v>
      </c>
      <c r="CP1640">
        <v>0</v>
      </c>
      <c r="CQ1640">
        <v>29</v>
      </c>
      <c r="CR1640" s="33" t="s">
        <v>85</v>
      </c>
    </row>
    <row r="1641" spans="1:96" x14ac:dyDescent="0.25">
      <c r="A1641">
        <v>1640</v>
      </c>
      <c r="B1641">
        <v>104</v>
      </c>
      <c r="C1641" s="24" t="s">
        <v>4369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s="17">
        <v>0</v>
      </c>
      <c r="BT1641">
        <v>0</v>
      </c>
      <c r="BU1641">
        <v>0</v>
      </c>
      <c r="BV1641">
        <v>1</v>
      </c>
      <c r="BW1641" s="17">
        <v>0</v>
      </c>
      <c r="BX1641">
        <v>0</v>
      </c>
      <c r="BY1641">
        <v>0</v>
      </c>
      <c r="BZ1641" s="17">
        <v>1</v>
      </c>
      <c r="CA1641">
        <v>0</v>
      </c>
      <c r="CB1641">
        <v>0</v>
      </c>
      <c r="CC1641">
        <v>0</v>
      </c>
      <c r="CD1641">
        <v>0</v>
      </c>
      <c r="CE1641">
        <v>0</v>
      </c>
      <c r="CF1641">
        <v>0</v>
      </c>
      <c r="CG1641">
        <v>1</v>
      </c>
      <c r="CH1641">
        <v>1</v>
      </c>
      <c r="CI1641">
        <v>0</v>
      </c>
      <c r="CJ1641">
        <v>0</v>
      </c>
      <c r="CK1641">
        <v>0</v>
      </c>
      <c r="CL1641" s="17">
        <v>0</v>
      </c>
      <c r="CM1641">
        <v>0.186</v>
      </c>
      <c r="CN1641">
        <v>134</v>
      </c>
      <c r="CO1641">
        <v>1</v>
      </c>
      <c r="CP1641">
        <v>0</v>
      </c>
      <c r="CQ1641">
        <v>29</v>
      </c>
      <c r="CR1641" s="33" t="s">
        <v>85</v>
      </c>
    </row>
    <row r="1642" spans="1:96" x14ac:dyDescent="0.25">
      <c r="A1642">
        <v>1641</v>
      </c>
      <c r="B1642">
        <v>104</v>
      </c>
      <c r="C1642" s="24" t="s">
        <v>4369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s="17">
        <v>1</v>
      </c>
      <c r="BT1642">
        <v>0</v>
      </c>
      <c r="BU1642">
        <v>1</v>
      </c>
      <c r="BV1642">
        <v>0</v>
      </c>
      <c r="BW1642" s="17">
        <v>0</v>
      </c>
      <c r="BX1642">
        <v>0</v>
      </c>
      <c r="BY1642">
        <v>0</v>
      </c>
      <c r="BZ1642" s="17">
        <v>1</v>
      </c>
      <c r="CA1642">
        <v>0</v>
      </c>
      <c r="CB1642">
        <v>0</v>
      </c>
      <c r="CC1642">
        <v>0</v>
      </c>
      <c r="CD1642">
        <v>0</v>
      </c>
      <c r="CE1642">
        <v>0</v>
      </c>
      <c r="CF1642">
        <v>0</v>
      </c>
      <c r="CG1642">
        <v>1</v>
      </c>
      <c r="CH1642">
        <v>1</v>
      </c>
      <c r="CI1642">
        <v>0</v>
      </c>
      <c r="CJ1642">
        <v>0</v>
      </c>
      <c r="CK1642">
        <v>0</v>
      </c>
      <c r="CL1642" s="17">
        <v>0</v>
      </c>
      <c r="CM1642">
        <v>0.186</v>
      </c>
      <c r="CN1642">
        <v>134</v>
      </c>
      <c r="CO1642">
        <v>1</v>
      </c>
      <c r="CP1642">
        <v>0</v>
      </c>
      <c r="CQ1642">
        <v>29</v>
      </c>
      <c r="CR1642" s="33" t="s">
        <v>85</v>
      </c>
    </row>
    <row r="1643" spans="1:96" x14ac:dyDescent="0.25">
      <c r="A1643">
        <v>1642</v>
      </c>
      <c r="B1643">
        <v>104</v>
      </c>
      <c r="C1643" s="24" t="s">
        <v>4369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s="17">
        <v>1</v>
      </c>
      <c r="BT1643">
        <v>0</v>
      </c>
      <c r="BU1643">
        <v>1</v>
      </c>
      <c r="BV1643">
        <v>0</v>
      </c>
      <c r="BW1643" s="17">
        <v>0</v>
      </c>
      <c r="BX1643">
        <v>0</v>
      </c>
      <c r="BY1643">
        <v>0</v>
      </c>
      <c r="BZ1643" s="17">
        <v>1</v>
      </c>
      <c r="CA1643">
        <v>0</v>
      </c>
      <c r="CB1643">
        <v>0</v>
      </c>
      <c r="CC1643">
        <v>0</v>
      </c>
      <c r="CD1643">
        <v>0</v>
      </c>
      <c r="CE1643">
        <v>0</v>
      </c>
      <c r="CF1643">
        <v>0</v>
      </c>
      <c r="CG1643">
        <v>1</v>
      </c>
      <c r="CH1643">
        <v>1</v>
      </c>
      <c r="CI1643">
        <v>0</v>
      </c>
      <c r="CJ1643">
        <v>0</v>
      </c>
      <c r="CK1643">
        <v>0</v>
      </c>
      <c r="CL1643" s="17">
        <v>0</v>
      </c>
      <c r="CM1643">
        <v>0.186</v>
      </c>
      <c r="CN1643">
        <v>134</v>
      </c>
      <c r="CO1643">
        <v>1</v>
      </c>
      <c r="CP1643">
        <v>0</v>
      </c>
      <c r="CQ1643">
        <v>29</v>
      </c>
      <c r="CR1643" s="33" t="s">
        <v>85</v>
      </c>
    </row>
    <row r="1644" spans="1:96" x14ac:dyDescent="0.25">
      <c r="A1644">
        <v>1643</v>
      </c>
      <c r="B1644">
        <v>104</v>
      </c>
      <c r="C1644" s="24" t="s">
        <v>4369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s="17">
        <v>1</v>
      </c>
      <c r="BT1644">
        <v>0</v>
      </c>
      <c r="BU1644">
        <v>1</v>
      </c>
      <c r="BV1644">
        <v>0</v>
      </c>
      <c r="BW1644" s="17">
        <v>0</v>
      </c>
      <c r="BX1644">
        <v>0</v>
      </c>
      <c r="BY1644">
        <v>0</v>
      </c>
      <c r="BZ1644" s="17">
        <v>1</v>
      </c>
      <c r="CA1644">
        <v>0</v>
      </c>
      <c r="CB1644">
        <v>0</v>
      </c>
      <c r="CC1644">
        <v>0</v>
      </c>
      <c r="CD1644">
        <v>0</v>
      </c>
      <c r="CE1644">
        <v>0</v>
      </c>
      <c r="CF1644">
        <v>0</v>
      </c>
      <c r="CG1644">
        <v>1</v>
      </c>
      <c r="CH1644">
        <v>1</v>
      </c>
      <c r="CI1644">
        <v>0</v>
      </c>
      <c r="CJ1644">
        <v>0</v>
      </c>
      <c r="CK1644">
        <v>0</v>
      </c>
      <c r="CL1644" s="17">
        <v>0</v>
      </c>
      <c r="CM1644">
        <v>0.186</v>
      </c>
      <c r="CN1644">
        <v>134</v>
      </c>
      <c r="CO1644">
        <v>1</v>
      </c>
      <c r="CP1644">
        <v>0</v>
      </c>
      <c r="CQ1644">
        <v>29</v>
      </c>
      <c r="CR1644" s="33" t="s">
        <v>85</v>
      </c>
    </row>
    <row r="1645" spans="1:96" x14ac:dyDescent="0.25">
      <c r="A1645">
        <v>1644</v>
      </c>
      <c r="B1645">
        <v>104</v>
      </c>
      <c r="C1645" s="24" t="s">
        <v>4369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s="17">
        <v>1</v>
      </c>
      <c r="BT1645">
        <v>0</v>
      </c>
      <c r="BU1645">
        <v>1</v>
      </c>
      <c r="BV1645">
        <v>0</v>
      </c>
      <c r="BW1645" s="17">
        <v>0</v>
      </c>
      <c r="BX1645">
        <v>0</v>
      </c>
      <c r="BY1645">
        <v>0</v>
      </c>
      <c r="BZ1645" s="17">
        <v>1</v>
      </c>
      <c r="CA1645">
        <v>0</v>
      </c>
      <c r="CB1645">
        <v>0</v>
      </c>
      <c r="CC1645">
        <v>0</v>
      </c>
      <c r="CD1645">
        <v>0</v>
      </c>
      <c r="CE1645">
        <v>0</v>
      </c>
      <c r="CF1645">
        <v>0</v>
      </c>
      <c r="CG1645">
        <v>1</v>
      </c>
      <c r="CH1645">
        <v>1</v>
      </c>
      <c r="CI1645">
        <v>0</v>
      </c>
      <c r="CJ1645">
        <v>0</v>
      </c>
      <c r="CK1645">
        <v>0</v>
      </c>
      <c r="CL1645" s="17">
        <v>0</v>
      </c>
      <c r="CM1645">
        <v>0.186</v>
      </c>
      <c r="CN1645">
        <v>134</v>
      </c>
      <c r="CO1645">
        <v>1</v>
      </c>
      <c r="CP1645">
        <v>0</v>
      </c>
      <c r="CQ1645">
        <v>29</v>
      </c>
      <c r="CR1645" s="33" t="s">
        <v>85</v>
      </c>
    </row>
    <row r="1646" spans="1:96" x14ac:dyDescent="0.25">
      <c r="A1646">
        <v>1645</v>
      </c>
      <c r="B1646">
        <v>105</v>
      </c>
      <c r="C1646" s="24" t="s">
        <v>4194</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470</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s="17">
        <v>0</v>
      </c>
      <c r="BT1646">
        <v>0</v>
      </c>
      <c r="BU1646">
        <v>0</v>
      </c>
      <c r="BV1646">
        <v>1</v>
      </c>
      <c r="BW1646" s="17">
        <v>0</v>
      </c>
      <c r="BX1646">
        <v>0</v>
      </c>
      <c r="BY1646">
        <v>0</v>
      </c>
      <c r="BZ1646" s="17">
        <v>0</v>
      </c>
      <c r="CA1646">
        <v>0</v>
      </c>
      <c r="CB1646">
        <v>0</v>
      </c>
      <c r="CC1646">
        <v>1</v>
      </c>
      <c r="CD1646">
        <v>1</v>
      </c>
      <c r="CE1646">
        <v>0</v>
      </c>
      <c r="CF1646">
        <v>0</v>
      </c>
      <c r="CG1646">
        <v>0</v>
      </c>
      <c r="CH1646">
        <v>0</v>
      </c>
      <c r="CI1646">
        <v>0</v>
      </c>
      <c r="CJ1646">
        <v>0</v>
      </c>
      <c r="CK1646">
        <v>1</v>
      </c>
      <c r="CL1646" s="17">
        <v>0</v>
      </c>
      <c r="CM1646">
        <v>3.0070000000000001</v>
      </c>
      <c r="CN1646">
        <v>188</v>
      </c>
      <c r="CO1646">
        <v>1</v>
      </c>
      <c r="CP1646">
        <v>0</v>
      </c>
      <c r="CQ1646">
        <v>22</v>
      </c>
      <c r="CR1646" s="33" t="s">
        <v>85</v>
      </c>
    </row>
    <row r="1647" spans="1:96" x14ac:dyDescent="0.25">
      <c r="A1647">
        <v>1646</v>
      </c>
      <c r="B1647">
        <v>105</v>
      </c>
      <c r="C1647" s="24" t="s">
        <v>4194</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470</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s="17">
        <v>0</v>
      </c>
      <c r="BT1647">
        <v>0</v>
      </c>
      <c r="BU1647">
        <v>0</v>
      </c>
      <c r="BV1647">
        <v>1</v>
      </c>
      <c r="BW1647" s="17">
        <v>0</v>
      </c>
      <c r="BX1647">
        <v>0</v>
      </c>
      <c r="BY1647">
        <v>0</v>
      </c>
      <c r="BZ1647" s="17">
        <v>0</v>
      </c>
      <c r="CA1647">
        <v>0</v>
      </c>
      <c r="CB1647">
        <v>0</v>
      </c>
      <c r="CC1647">
        <v>1</v>
      </c>
      <c r="CD1647">
        <v>1</v>
      </c>
      <c r="CE1647">
        <v>0</v>
      </c>
      <c r="CF1647">
        <v>0</v>
      </c>
      <c r="CG1647">
        <v>0</v>
      </c>
      <c r="CH1647">
        <v>0</v>
      </c>
      <c r="CI1647">
        <v>0</v>
      </c>
      <c r="CJ1647">
        <v>0</v>
      </c>
      <c r="CK1647">
        <v>1</v>
      </c>
      <c r="CL1647" s="17">
        <v>0</v>
      </c>
      <c r="CM1647">
        <v>3.0070000000000001</v>
      </c>
      <c r="CN1647">
        <v>188</v>
      </c>
      <c r="CO1647">
        <v>1</v>
      </c>
      <c r="CP1647">
        <v>0</v>
      </c>
      <c r="CQ1647">
        <v>22</v>
      </c>
      <c r="CR1647" s="33" t="s">
        <v>85</v>
      </c>
    </row>
    <row r="1648" spans="1:96" x14ac:dyDescent="0.25">
      <c r="A1648">
        <v>1647</v>
      </c>
      <c r="B1648">
        <v>105</v>
      </c>
      <c r="C1648" s="24" t="s">
        <v>4194</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470</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s="17">
        <v>0</v>
      </c>
      <c r="BT1648">
        <v>0</v>
      </c>
      <c r="BU1648">
        <v>0</v>
      </c>
      <c r="BV1648">
        <v>1</v>
      </c>
      <c r="BW1648" s="17">
        <v>0</v>
      </c>
      <c r="BX1648">
        <v>0</v>
      </c>
      <c r="BY1648">
        <v>0</v>
      </c>
      <c r="BZ1648" s="17">
        <v>0</v>
      </c>
      <c r="CA1648">
        <v>0</v>
      </c>
      <c r="CB1648">
        <v>0</v>
      </c>
      <c r="CC1648">
        <v>1</v>
      </c>
      <c r="CD1648">
        <v>1</v>
      </c>
      <c r="CE1648">
        <v>0</v>
      </c>
      <c r="CF1648">
        <v>0</v>
      </c>
      <c r="CG1648">
        <v>0</v>
      </c>
      <c r="CH1648">
        <v>0</v>
      </c>
      <c r="CI1648">
        <v>0</v>
      </c>
      <c r="CJ1648">
        <v>0</v>
      </c>
      <c r="CK1648">
        <v>1</v>
      </c>
      <c r="CL1648" s="17">
        <v>0</v>
      </c>
      <c r="CM1648">
        <v>3.0070000000000001</v>
      </c>
      <c r="CN1648">
        <v>188</v>
      </c>
      <c r="CO1648">
        <v>1</v>
      </c>
      <c r="CP1648">
        <v>0</v>
      </c>
      <c r="CQ1648">
        <v>22</v>
      </c>
      <c r="CR1648" s="33" t="s">
        <v>85</v>
      </c>
    </row>
    <row r="1649" spans="1:96" x14ac:dyDescent="0.25">
      <c r="A1649">
        <v>1648</v>
      </c>
      <c r="B1649">
        <v>105</v>
      </c>
      <c r="C1649" s="24" t="s">
        <v>4194</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470</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s="17">
        <v>0</v>
      </c>
      <c r="BT1649">
        <v>0</v>
      </c>
      <c r="BU1649">
        <v>0</v>
      </c>
      <c r="BV1649">
        <v>1</v>
      </c>
      <c r="BW1649" s="17">
        <v>0</v>
      </c>
      <c r="BX1649">
        <v>0</v>
      </c>
      <c r="BY1649">
        <v>0</v>
      </c>
      <c r="BZ1649" s="17">
        <v>0</v>
      </c>
      <c r="CA1649">
        <v>1</v>
      </c>
      <c r="CB1649">
        <v>1</v>
      </c>
      <c r="CC1649">
        <v>0</v>
      </c>
      <c r="CD1649">
        <v>0</v>
      </c>
      <c r="CE1649">
        <v>0</v>
      </c>
      <c r="CF1649">
        <v>0</v>
      </c>
      <c r="CG1649">
        <v>0</v>
      </c>
      <c r="CH1649">
        <v>0</v>
      </c>
      <c r="CI1649">
        <v>0</v>
      </c>
      <c r="CJ1649">
        <v>0</v>
      </c>
      <c r="CK1649">
        <v>1</v>
      </c>
      <c r="CL1649" s="17">
        <v>0</v>
      </c>
      <c r="CM1649">
        <v>3.0070000000000001</v>
      </c>
      <c r="CN1649">
        <v>188</v>
      </c>
      <c r="CO1649">
        <v>1</v>
      </c>
      <c r="CP1649">
        <v>0</v>
      </c>
      <c r="CQ1649">
        <v>22</v>
      </c>
      <c r="CR1649" s="33" t="s">
        <v>85</v>
      </c>
    </row>
    <row r="1650" spans="1:96" x14ac:dyDescent="0.25">
      <c r="A1650">
        <v>1649</v>
      </c>
      <c r="B1650">
        <v>105</v>
      </c>
      <c r="C1650" s="24" t="s">
        <v>4194</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470</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s="17">
        <v>0</v>
      </c>
      <c r="BT1650">
        <v>0</v>
      </c>
      <c r="BU1650">
        <v>0</v>
      </c>
      <c r="BV1650">
        <v>1</v>
      </c>
      <c r="BW1650" s="17">
        <v>0</v>
      </c>
      <c r="BX1650">
        <v>0</v>
      </c>
      <c r="BY1650">
        <v>0</v>
      </c>
      <c r="BZ1650" s="17">
        <v>0</v>
      </c>
      <c r="CA1650">
        <v>1</v>
      </c>
      <c r="CB1650">
        <v>1</v>
      </c>
      <c r="CC1650">
        <v>0</v>
      </c>
      <c r="CD1650">
        <v>0</v>
      </c>
      <c r="CE1650">
        <v>0</v>
      </c>
      <c r="CF1650">
        <v>0</v>
      </c>
      <c r="CG1650">
        <v>0</v>
      </c>
      <c r="CH1650">
        <v>0</v>
      </c>
      <c r="CI1650">
        <v>0</v>
      </c>
      <c r="CJ1650">
        <v>0</v>
      </c>
      <c r="CK1650">
        <v>1</v>
      </c>
      <c r="CL1650" s="17">
        <v>0</v>
      </c>
      <c r="CM1650">
        <v>3.0070000000000001</v>
      </c>
      <c r="CN1650">
        <v>188</v>
      </c>
      <c r="CO1650">
        <v>1</v>
      </c>
      <c r="CP1650">
        <v>0</v>
      </c>
      <c r="CQ1650">
        <v>22</v>
      </c>
      <c r="CR1650" s="33" t="s">
        <v>85</v>
      </c>
    </row>
    <row r="1651" spans="1:96" x14ac:dyDescent="0.25">
      <c r="A1651">
        <v>1650</v>
      </c>
      <c r="B1651">
        <v>105</v>
      </c>
      <c r="C1651" s="24" t="s">
        <v>4194</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470</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s="17">
        <v>0</v>
      </c>
      <c r="BT1651">
        <v>0</v>
      </c>
      <c r="BU1651">
        <v>0</v>
      </c>
      <c r="BV1651">
        <v>1</v>
      </c>
      <c r="BW1651" s="17">
        <v>0</v>
      </c>
      <c r="BX1651">
        <v>0</v>
      </c>
      <c r="BY1651">
        <v>0</v>
      </c>
      <c r="BZ1651" s="17">
        <v>0</v>
      </c>
      <c r="CA1651">
        <v>1</v>
      </c>
      <c r="CB1651">
        <v>1</v>
      </c>
      <c r="CC1651">
        <v>0</v>
      </c>
      <c r="CD1651">
        <v>0</v>
      </c>
      <c r="CE1651">
        <v>0</v>
      </c>
      <c r="CF1651">
        <v>0</v>
      </c>
      <c r="CG1651">
        <v>0</v>
      </c>
      <c r="CH1651">
        <v>0</v>
      </c>
      <c r="CI1651">
        <v>0</v>
      </c>
      <c r="CJ1651">
        <v>0</v>
      </c>
      <c r="CK1651">
        <v>1</v>
      </c>
      <c r="CL1651" s="17">
        <v>0</v>
      </c>
      <c r="CM1651">
        <v>3.0070000000000001</v>
      </c>
      <c r="CN1651">
        <v>188</v>
      </c>
      <c r="CO1651">
        <v>1</v>
      </c>
      <c r="CP1651">
        <v>0</v>
      </c>
      <c r="CQ1651">
        <v>22</v>
      </c>
      <c r="CR1651" s="33" t="s">
        <v>85</v>
      </c>
    </row>
    <row r="1652" spans="1:96" x14ac:dyDescent="0.25">
      <c r="A1652">
        <v>1651</v>
      </c>
      <c r="B1652">
        <v>105</v>
      </c>
      <c r="C1652" s="24" t="s">
        <v>4194</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470</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s="17">
        <v>0</v>
      </c>
      <c r="BT1652">
        <v>0</v>
      </c>
      <c r="BU1652">
        <v>0</v>
      </c>
      <c r="BV1652">
        <v>1</v>
      </c>
      <c r="BW1652" s="17">
        <v>0</v>
      </c>
      <c r="BX1652">
        <v>0</v>
      </c>
      <c r="BY1652">
        <v>0</v>
      </c>
      <c r="BZ1652" s="17">
        <v>0</v>
      </c>
      <c r="CA1652">
        <v>0</v>
      </c>
      <c r="CB1652">
        <v>0</v>
      </c>
      <c r="CC1652">
        <v>1</v>
      </c>
      <c r="CD1652">
        <v>1</v>
      </c>
      <c r="CE1652">
        <v>0</v>
      </c>
      <c r="CF1652">
        <v>0</v>
      </c>
      <c r="CG1652">
        <v>0</v>
      </c>
      <c r="CH1652">
        <v>0</v>
      </c>
      <c r="CI1652">
        <v>0</v>
      </c>
      <c r="CJ1652">
        <v>0</v>
      </c>
      <c r="CK1652">
        <v>1</v>
      </c>
      <c r="CL1652" s="17">
        <v>0</v>
      </c>
      <c r="CM1652">
        <v>3.0070000000000001</v>
      </c>
      <c r="CN1652">
        <v>188</v>
      </c>
      <c r="CO1652">
        <v>1</v>
      </c>
      <c r="CP1652">
        <v>0</v>
      </c>
      <c r="CQ1652">
        <v>22</v>
      </c>
      <c r="CR1652" s="33" t="s">
        <v>85</v>
      </c>
    </row>
    <row r="1653" spans="1:96" x14ac:dyDescent="0.25">
      <c r="A1653">
        <v>1652</v>
      </c>
      <c r="B1653">
        <v>105</v>
      </c>
      <c r="C1653" s="24" t="s">
        <v>4194</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470</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s="17">
        <v>1</v>
      </c>
      <c r="BT1653">
        <v>0</v>
      </c>
      <c r="BU1653">
        <v>0</v>
      </c>
      <c r="BV1653">
        <v>1</v>
      </c>
      <c r="BW1653" s="17">
        <v>0</v>
      </c>
      <c r="BX1653">
        <v>1</v>
      </c>
      <c r="BY1653">
        <v>0</v>
      </c>
      <c r="BZ1653" s="17">
        <v>0</v>
      </c>
      <c r="CA1653">
        <v>0</v>
      </c>
      <c r="CB1653">
        <v>0</v>
      </c>
      <c r="CC1653">
        <v>1</v>
      </c>
      <c r="CD1653">
        <v>1</v>
      </c>
      <c r="CE1653">
        <v>0</v>
      </c>
      <c r="CF1653">
        <v>0</v>
      </c>
      <c r="CG1653">
        <v>0</v>
      </c>
      <c r="CH1653">
        <v>0</v>
      </c>
      <c r="CI1653">
        <v>0</v>
      </c>
      <c r="CJ1653">
        <v>0</v>
      </c>
      <c r="CK1653">
        <v>1</v>
      </c>
      <c r="CL1653" s="17">
        <v>0</v>
      </c>
      <c r="CM1653">
        <v>3.0070000000000001</v>
      </c>
      <c r="CN1653">
        <v>188</v>
      </c>
      <c r="CO1653">
        <v>1</v>
      </c>
      <c r="CP1653">
        <v>0</v>
      </c>
      <c r="CQ1653">
        <v>22</v>
      </c>
      <c r="CR1653" s="33" t="s">
        <v>85</v>
      </c>
    </row>
    <row r="1654" spans="1:96" x14ac:dyDescent="0.25">
      <c r="A1654">
        <v>1653</v>
      </c>
      <c r="B1654">
        <v>105</v>
      </c>
      <c r="C1654" s="24" t="s">
        <v>4194</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470</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s="17">
        <v>1</v>
      </c>
      <c r="BT1654">
        <v>0</v>
      </c>
      <c r="BU1654">
        <v>0</v>
      </c>
      <c r="BV1654">
        <v>1</v>
      </c>
      <c r="BW1654" s="17">
        <v>0</v>
      </c>
      <c r="BX1654">
        <v>1</v>
      </c>
      <c r="BY1654">
        <v>0</v>
      </c>
      <c r="BZ1654" s="17">
        <v>0</v>
      </c>
      <c r="CA1654">
        <v>0</v>
      </c>
      <c r="CB1654">
        <v>0</v>
      </c>
      <c r="CC1654">
        <v>1</v>
      </c>
      <c r="CD1654">
        <v>1</v>
      </c>
      <c r="CE1654">
        <v>0</v>
      </c>
      <c r="CF1654">
        <v>0</v>
      </c>
      <c r="CG1654">
        <v>0</v>
      </c>
      <c r="CH1654">
        <v>0</v>
      </c>
      <c r="CI1654">
        <v>0</v>
      </c>
      <c r="CJ1654">
        <v>0</v>
      </c>
      <c r="CK1654">
        <v>1</v>
      </c>
      <c r="CL1654" s="17">
        <v>0</v>
      </c>
      <c r="CM1654">
        <v>3.0070000000000001</v>
      </c>
      <c r="CN1654">
        <v>188</v>
      </c>
      <c r="CO1654">
        <v>1</v>
      </c>
      <c r="CP1654">
        <v>0</v>
      </c>
      <c r="CQ1654">
        <v>22</v>
      </c>
      <c r="CR1654" s="33" t="s">
        <v>85</v>
      </c>
    </row>
    <row r="1655" spans="1:96" x14ac:dyDescent="0.25">
      <c r="A1655">
        <v>1654</v>
      </c>
      <c r="B1655">
        <v>105</v>
      </c>
      <c r="C1655" s="24" t="s">
        <v>4194</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470</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s="17">
        <v>1</v>
      </c>
      <c r="BT1655">
        <v>0</v>
      </c>
      <c r="BU1655">
        <v>0</v>
      </c>
      <c r="BV1655">
        <v>1</v>
      </c>
      <c r="BW1655" s="17">
        <v>0</v>
      </c>
      <c r="BX1655">
        <v>1</v>
      </c>
      <c r="BY1655">
        <v>0</v>
      </c>
      <c r="BZ1655" s="17">
        <v>0</v>
      </c>
      <c r="CA1655">
        <v>0</v>
      </c>
      <c r="CB1655">
        <v>0</v>
      </c>
      <c r="CC1655">
        <v>1</v>
      </c>
      <c r="CD1655">
        <v>1</v>
      </c>
      <c r="CE1655">
        <v>0</v>
      </c>
      <c r="CF1655">
        <v>0</v>
      </c>
      <c r="CG1655">
        <v>0</v>
      </c>
      <c r="CH1655">
        <v>0</v>
      </c>
      <c r="CI1655">
        <v>0</v>
      </c>
      <c r="CJ1655">
        <v>0</v>
      </c>
      <c r="CK1655">
        <v>1</v>
      </c>
      <c r="CL1655" s="17">
        <v>0</v>
      </c>
      <c r="CM1655">
        <v>3.0070000000000001</v>
      </c>
      <c r="CN1655">
        <v>188</v>
      </c>
      <c r="CO1655">
        <v>1</v>
      </c>
      <c r="CP1655">
        <v>0</v>
      </c>
      <c r="CQ1655">
        <v>22</v>
      </c>
      <c r="CR1655" s="33" t="s">
        <v>85</v>
      </c>
    </row>
    <row r="1656" spans="1:96" x14ac:dyDescent="0.25">
      <c r="A1656">
        <v>1655</v>
      </c>
      <c r="B1656">
        <v>105</v>
      </c>
      <c r="C1656" s="24" t="s">
        <v>4194</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470</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s="17">
        <v>0</v>
      </c>
      <c r="BT1656">
        <v>0</v>
      </c>
      <c r="BU1656">
        <v>0</v>
      </c>
      <c r="BV1656">
        <v>1</v>
      </c>
      <c r="BW1656" s="17">
        <v>0</v>
      </c>
      <c r="BX1656">
        <v>0</v>
      </c>
      <c r="BY1656">
        <v>0</v>
      </c>
      <c r="BZ1656" s="17">
        <v>0</v>
      </c>
      <c r="CA1656">
        <v>0</v>
      </c>
      <c r="CB1656">
        <v>0</v>
      </c>
      <c r="CC1656">
        <v>1</v>
      </c>
      <c r="CD1656">
        <v>1</v>
      </c>
      <c r="CE1656">
        <v>0</v>
      </c>
      <c r="CF1656">
        <v>0</v>
      </c>
      <c r="CG1656">
        <v>0</v>
      </c>
      <c r="CH1656">
        <v>0</v>
      </c>
      <c r="CI1656">
        <v>0</v>
      </c>
      <c r="CJ1656">
        <v>0</v>
      </c>
      <c r="CK1656">
        <v>1</v>
      </c>
      <c r="CL1656" s="17">
        <v>0</v>
      </c>
      <c r="CM1656">
        <v>3.0070000000000001</v>
      </c>
      <c r="CN1656">
        <v>188</v>
      </c>
      <c r="CO1656">
        <v>1</v>
      </c>
      <c r="CP1656">
        <v>0</v>
      </c>
      <c r="CQ1656">
        <v>22</v>
      </c>
      <c r="CR1656" s="33" t="s">
        <v>85</v>
      </c>
    </row>
    <row r="1657" spans="1:96" x14ac:dyDescent="0.25">
      <c r="A1657">
        <v>1656</v>
      </c>
      <c r="B1657">
        <v>105</v>
      </c>
      <c r="C1657" s="24" t="s">
        <v>4194</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470</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s="17">
        <v>1</v>
      </c>
      <c r="BT1657">
        <v>0</v>
      </c>
      <c r="BU1657">
        <v>0</v>
      </c>
      <c r="BV1657">
        <v>1</v>
      </c>
      <c r="BW1657" s="17">
        <v>0</v>
      </c>
      <c r="BX1657">
        <v>1</v>
      </c>
      <c r="BY1657">
        <v>0</v>
      </c>
      <c r="BZ1657" s="17">
        <v>0</v>
      </c>
      <c r="CA1657">
        <v>0</v>
      </c>
      <c r="CB1657">
        <v>0</v>
      </c>
      <c r="CC1657">
        <v>1</v>
      </c>
      <c r="CD1657">
        <v>1</v>
      </c>
      <c r="CE1657">
        <v>0</v>
      </c>
      <c r="CF1657">
        <v>0</v>
      </c>
      <c r="CG1657">
        <v>0</v>
      </c>
      <c r="CH1657">
        <v>0</v>
      </c>
      <c r="CI1657">
        <v>0</v>
      </c>
      <c r="CJ1657">
        <v>0</v>
      </c>
      <c r="CK1657">
        <v>1</v>
      </c>
      <c r="CL1657" s="17">
        <v>0</v>
      </c>
      <c r="CM1657">
        <v>3.0070000000000001</v>
      </c>
      <c r="CN1657">
        <v>188</v>
      </c>
      <c r="CO1657">
        <v>1</v>
      </c>
      <c r="CP1657">
        <v>0</v>
      </c>
      <c r="CQ1657">
        <v>22</v>
      </c>
      <c r="CR1657" s="33" t="s">
        <v>85</v>
      </c>
    </row>
    <row r="1658" spans="1:96" x14ac:dyDescent="0.25">
      <c r="A1658">
        <v>1657</v>
      </c>
      <c r="B1658">
        <v>106</v>
      </c>
      <c r="C1658" s="24" t="s">
        <v>4198</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225</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s="17">
        <v>0</v>
      </c>
      <c r="BT1658">
        <v>0</v>
      </c>
      <c r="BU1658">
        <v>0</v>
      </c>
      <c r="BV1658">
        <v>1</v>
      </c>
      <c r="BW1658" s="17">
        <v>0</v>
      </c>
      <c r="BX1658">
        <v>0</v>
      </c>
      <c r="BY1658">
        <v>0</v>
      </c>
      <c r="BZ1658" s="17">
        <v>0</v>
      </c>
      <c r="CA1658">
        <v>0</v>
      </c>
      <c r="CB1658">
        <v>0</v>
      </c>
      <c r="CC1658">
        <v>1</v>
      </c>
      <c r="CD1658">
        <v>0</v>
      </c>
      <c r="CE1658">
        <v>1</v>
      </c>
      <c r="CF1658">
        <v>0</v>
      </c>
      <c r="CG1658">
        <v>1</v>
      </c>
      <c r="CH1658">
        <v>0</v>
      </c>
      <c r="CI1658">
        <v>0</v>
      </c>
      <c r="CJ1658">
        <v>0</v>
      </c>
      <c r="CK1658">
        <v>0</v>
      </c>
      <c r="CL1658" s="17">
        <v>0</v>
      </c>
      <c r="CM1658">
        <v>2.3879999999999999</v>
      </c>
      <c r="CN1658">
        <v>93</v>
      </c>
      <c r="CO1658">
        <v>1</v>
      </c>
      <c r="CP1658">
        <v>0</v>
      </c>
      <c r="CQ1658">
        <v>25</v>
      </c>
      <c r="CR1658" s="33" t="s">
        <v>85</v>
      </c>
    </row>
    <row r="1659" spans="1:96" x14ac:dyDescent="0.25">
      <c r="A1659">
        <v>1658</v>
      </c>
      <c r="B1659">
        <v>106</v>
      </c>
      <c r="C1659" s="24" t="s">
        <v>4198</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225</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s="17">
        <v>0</v>
      </c>
      <c r="BT1659">
        <v>0</v>
      </c>
      <c r="BU1659">
        <v>0</v>
      </c>
      <c r="BV1659">
        <v>1</v>
      </c>
      <c r="BW1659" s="17">
        <v>0</v>
      </c>
      <c r="BX1659">
        <v>0</v>
      </c>
      <c r="BY1659">
        <v>0</v>
      </c>
      <c r="BZ1659" s="17">
        <v>0</v>
      </c>
      <c r="CA1659">
        <v>0</v>
      </c>
      <c r="CB1659">
        <v>0</v>
      </c>
      <c r="CC1659">
        <v>1</v>
      </c>
      <c r="CD1659">
        <v>0</v>
      </c>
      <c r="CE1659">
        <v>1</v>
      </c>
      <c r="CF1659">
        <v>0</v>
      </c>
      <c r="CG1659">
        <v>1</v>
      </c>
      <c r="CH1659">
        <v>0</v>
      </c>
      <c r="CI1659">
        <v>0</v>
      </c>
      <c r="CJ1659">
        <v>0</v>
      </c>
      <c r="CK1659">
        <v>0</v>
      </c>
      <c r="CL1659" s="17">
        <v>0</v>
      </c>
      <c r="CM1659">
        <v>2.3879999999999999</v>
      </c>
      <c r="CN1659">
        <v>93</v>
      </c>
      <c r="CO1659">
        <v>1</v>
      </c>
      <c r="CP1659">
        <v>0</v>
      </c>
      <c r="CQ1659">
        <v>25</v>
      </c>
      <c r="CR1659" s="33" t="s">
        <v>85</v>
      </c>
    </row>
    <row r="1660" spans="1:96" x14ac:dyDescent="0.25">
      <c r="A1660">
        <v>1659</v>
      </c>
      <c r="B1660">
        <v>106</v>
      </c>
      <c r="C1660" s="24" t="s">
        <v>4198</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225</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s="17">
        <v>0</v>
      </c>
      <c r="BT1660">
        <v>0</v>
      </c>
      <c r="BU1660">
        <v>0</v>
      </c>
      <c r="BV1660">
        <v>1</v>
      </c>
      <c r="BW1660" s="17">
        <v>0</v>
      </c>
      <c r="BX1660">
        <v>0</v>
      </c>
      <c r="BY1660">
        <v>0</v>
      </c>
      <c r="BZ1660" s="17">
        <v>0</v>
      </c>
      <c r="CA1660">
        <v>0</v>
      </c>
      <c r="CB1660">
        <v>0</v>
      </c>
      <c r="CC1660">
        <v>1</v>
      </c>
      <c r="CD1660">
        <v>0</v>
      </c>
      <c r="CE1660">
        <v>1</v>
      </c>
      <c r="CF1660">
        <v>0</v>
      </c>
      <c r="CG1660">
        <v>1</v>
      </c>
      <c r="CH1660">
        <v>0</v>
      </c>
      <c r="CI1660">
        <v>0</v>
      </c>
      <c r="CJ1660">
        <v>0</v>
      </c>
      <c r="CK1660">
        <v>0</v>
      </c>
      <c r="CL1660" s="17">
        <v>0</v>
      </c>
      <c r="CM1660">
        <v>2.3879999999999999</v>
      </c>
      <c r="CN1660">
        <v>93</v>
      </c>
      <c r="CO1660">
        <v>1</v>
      </c>
      <c r="CP1660">
        <v>0</v>
      </c>
      <c r="CQ1660">
        <v>25</v>
      </c>
      <c r="CR1660" s="33" t="s">
        <v>85</v>
      </c>
    </row>
    <row r="1661" spans="1:96" x14ac:dyDescent="0.25">
      <c r="A1661">
        <v>1660</v>
      </c>
      <c r="B1661">
        <v>106</v>
      </c>
      <c r="C1661" s="24" t="s">
        <v>4198</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225</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s="17">
        <v>0</v>
      </c>
      <c r="BT1661">
        <v>1</v>
      </c>
      <c r="BU1661">
        <v>0</v>
      </c>
      <c r="BV1661">
        <v>0</v>
      </c>
      <c r="BW1661" s="17">
        <v>0</v>
      </c>
      <c r="BX1661">
        <v>0</v>
      </c>
      <c r="BY1661">
        <v>0</v>
      </c>
      <c r="BZ1661" s="17">
        <v>0</v>
      </c>
      <c r="CA1661">
        <v>0</v>
      </c>
      <c r="CB1661">
        <v>0</v>
      </c>
      <c r="CC1661">
        <v>1</v>
      </c>
      <c r="CD1661">
        <v>0</v>
      </c>
      <c r="CE1661">
        <v>1</v>
      </c>
      <c r="CF1661">
        <v>0</v>
      </c>
      <c r="CG1661">
        <v>1</v>
      </c>
      <c r="CH1661">
        <v>0</v>
      </c>
      <c r="CI1661">
        <v>0</v>
      </c>
      <c r="CJ1661">
        <v>0</v>
      </c>
      <c r="CK1661">
        <v>0</v>
      </c>
      <c r="CL1661" s="17">
        <v>0</v>
      </c>
      <c r="CM1661">
        <v>2.3879999999999999</v>
      </c>
      <c r="CN1661">
        <v>93</v>
      </c>
      <c r="CO1661">
        <v>1</v>
      </c>
      <c r="CP1661">
        <v>0</v>
      </c>
      <c r="CQ1661">
        <v>25</v>
      </c>
      <c r="CR1661" s="33" t="s">
        <v>85</v>
      </c>
    </row>
    <row r="1662" spans="1:96" x14ac:dyDescent="0.25">
      <c r="A1662">
        <v>1661</v>
      </c>
      <c r="B1662">
        <v>106</v>
      </c>
      <c r="C1662" s="24" t="s">
        <v>4198</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225</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s="17">
        <v>0</v>
      </c>
      <c r="BT1662">
        <v>1</v>
      </c>
      <c r="BU1662">
        <v>0</v>
      </c>
      <c r="BV1662">
        <v>0</v>
      </c>
      <c r="BW1662" s="17">
        <v>0</v>
      </c>
      <c r="BX1662">
        <v>0</v>
      </c>
      <c r="BY1662">
        <v>0</v>
      </c>
      <c r="BZ1662" s="17">
        <v>0</v>
      </c>
      <c r="CA1662">
        <v>0</v>
      </c>
      <c r="CB1662">
        <v>0</v>
      </c>
      <c r="CC1662">
        <v>1</v>
      </c>
      <c r="CD1662">
        <v>0</v>
      </c>
      <c r="CE1662">
        <v>1</v>
      </c>
      <c r="CF1662">
        <v>0</v>
      </c>
      <c r="CG1662">
        <v>1</v>
      </c>
      <c r="CH1662">
        <v>0</v>
      </c>
      <c r="CI1662">
        <v>0</v>
      </c>
      <c r="CJ1662">
        <v>0</v>
      </c>
      <c r="CK1662">
        <v>0</v>
      </c>
      <c r="CL1662" s="17">
        <v>0</v>
      </c>
      <c r="CM1662">
        <v>2.3879999999999999</v>
      </c>
      <c r="CN1662">
        <v>93</v>
      </c>
      <c r="CO1662">
        <v>1</v>
      </c>
      <c r="CP1662">
        <v>0</v>
      </c>
      <c r="CQ1662">
        <v>25</v>
      </c>
      <c r="CR1662" s="33" t="s">
        <v>85</v>
      </c>
    </row>
    <row r="1663" spans="1:96" x14ac:dyDescent="0.25">
      <c r="A1663">
        <v>1662</v>
      </c>
      <c r="B1663">
        <v>106</v>
      </c>
      <c r="C1663" s="24" t="s">
        <v>4198</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225</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s="17">
        <v>0</v>
      </c>
      <c r="BT1663">
        <v>0</v>
      </c>
      <c r="BU1663">
        <v>0</v>
      </c>
      <c r="BV1663">
        <v>1</v>
      </c>
      <c r="BW1663" s="17">
        <v>0</v>
      </c>
      <c r="BX1663">
        <v>0</v>
      </c>
      <c r="BY1663">
        <v>0</v>
      </c>
      <c r="BZ1663" s="17">
        <v>0</v>
      </c>
      <c r="CA1663">
        <v>0</v>
      </c>
      <c r="CB1663">
        <v>0</v>
      </c>
      <c r="CC1663">
        <v>1</v>
      </c>
      <c r="CD1663">
        <v>0</v>
      </c>
      <c r="CE1663">
        <v>1</v>
      </c>
      <c r="CF1663">
        <v>0</v>
      </c>
      <c r="CG1663">
        <v>1</v>
      </c>
      <c r="CH1663">
        <v>0</v>
      </c>
      <c r="CI1663">
        <v>0</v>
      </c>
      <c r="CJ1663">
        <v>0</v>
      </c>
      <c r="CK1663">
        <v>0</v>
      </c>
      <c r="CL1663" s="17">
        <v>0</v>
      </c>
      <c r="CM1663">
        <v>2.3879999999999999</v>
      </c>
      <c r="CN1663">
        <v>93</v>
      </c>
      <c r="CO1663">
        <v>1</v>
      </c>
      <c r="CP1663">
        <v>0</v>
      </c>
      <c r="CQ1663">
        <v>25</v>
      </c>
      <c r="CR1663" s="33" t="s">
        <v>85</v>
      </c>
    </row>
    <row r="1664" spans="1:96" x14ac:dyDescent="0.25">
      <c r="A1664">
        <v>1663</v>
      </c>
      <c r="B1664">
        <v>106</v>
      </c>
      <c r="C1664" s="24" t="s">
        <v>4198</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225</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s="17">
        <v>0</v>
      </c>
      <c r="BT1664">
        <v>0</v>
      </c>
      <c r="BU1664">
        <v>0</v>
      </c>
      <c r="BV1664">
        <v>1</v>
      </c>
      <c r="BW1664" s="17">
        <v>0</v>
      </c>
      <c r="BX1664">
        <v>0</v>
      </c>
      <c r="BY1664">
        <v>0</v>
      </c>
      <c r="BZ1664" s="17">
        <v>0</v>
      </c>
      <c r="CA1664">
        <v>0</v>
      </c>
      <c r="CB1664">
        <v>0</v>
      </c>
      <c r="CC1664">
        <v>1</v>
      </c>
      <c r="CD1664">
        <v>0</v>
      </c>
      <c r="CE1664">
        <v>1</v>
      </c>
      <c r="CF1664">
        <v>0</v>
      </c>
      <c r="CG1664">
        <v>1</v>
      </c>
      <c r="CH1664">
        <v>0</v>
      </c>
      <c r="CI1664">
        <v>0</v>
      </c>
      <c r="CJ1664">
        <v>0</v>
      </c>
      <c r="CK1664">
        <v>0</v>
      </c>
      <c r="CL1664" s="17">
        <v>0</v>
      </c>
      <c r="CM1664">
        <v>2.3879999999999999</v>
      </c>
      <c r="CN1664">
        <v>93</v>
      </c>
      <c r="CO1664">
        <v>1</v>
      </c>
      <c r="CP1664">
        <v>0</v>
      </c>
      <c r="CQ1664">
        <v>25</v>
      </c>
      <c r="CR1664" s="33" t="s">
        <v>85</v>
      </c>
    </row>
    <row r="1665" spans="1:96" x14ac:dyDescent="0.25">
      <c r="A1665">
        <v>1664</v>
      </c>
      <c r="B1665">
        <v>106</v>
      </c>
      <c r="C1665" s="24" t="s">
        <v>4198</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225</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s="17">
        <v>0</v>
      </c>
      <c r="BT1665">
        <v>0</v>
      </c>
      <c r="BU1665">
        <v>0</v>
      </c>
      <c r="BV1665">
        <v>1</v>
      </c>
      <c r="BW1665" s="17">
        <v>0</v>
      </c>
      <c r="BX1665">
        <v>0</v>
      </c>
      <c r="BY1665">
        <v>0</v>
      </c>
      <c r="BZ1665" s="17">
        <v>0</v>
      </c>
      <c r="CA1665">
        <v>0</v>
      </c>
      <c r="CB1665">
        <v>0</v>
      </c>
      <c r="CC1665">
        <v>1</v>
      </c>
      <c r="CD1665">
        <v>0</v>
      </c>
      <c r="CE1665">
        <v>1</v>
      </c>
      <c r="CF1665">
        <v>0</v>
      </c>
      <c r="CG1665">
        <v>1</v>
      </c>
      <c r="CH1665">
        <v>0</v>
      </c>
      <c r="CI1665">
        <v>0</v>
      </c>
      <c r="CJ1665">
        <v>0</v>
      </c>
      <c r="CK1665">
        <v>0</v>
      </c>
      <c r="CL1665" s="17">
        <v>0</v>
      </c>
      <c r="CM1665">
        <v>2.3879999999999999</v>
      </c>
      <c r="CN1665">
        <v>93</v>
      </c>
      <c r="CO1665">
        <v>1</v>
      </c>
      <c r="CP1665">
        <v>0</v>
      </c>
      <c r="CQ1665">
        <v>25</v>
      </c>
      <c r="CR1665" s="33" t="s">
        <v>85</v>
      </c>
    </row>
    <row r="1666" spans="1:96" x14ac:dyDescent="0.25">
      <c r="A1666">
        <v>1665</v>
      </c>
      <c r="B1666">
        <v>106</v>
      </c>
      <c r="C1666" s="24" t="s">
        <v>4198</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225</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s="17">
        <v>0</v>
      </c>
      <c r="BT1666">
        <v>1</v>
      </c>
      <c r="BU1666">
        <v>0</v>
      </c>
      <c r="BV1666">
        <v>0</v>
      </c>
      <c r="BW1666" s="17">
        <v>0</v>
      </c>
      <c r="BX1666">
        <v>0</v>
      </c>
      <c r="BY1666">
        <v>0</v>
      </c>
      <c r="BZ1666" s="17">
        <v>0</v>
      </c>
      <c r="CA1666">
        <v>0</v>
      </c>
      <c r="CB1666">
        <v>0</v>
      </c>
      <c r="CC1666">
        <v>1</v>
      </c>
      <c r="CD1666">
        <v>0</v>
      </c>
      <c r="CE1666">
        <v>1</v>
      </c>
      <c r="CF1666">
        <v>0</v>
      </c>
      <c r="CG1666">
        <v>1</v>
      </c>
      <c r="CH1666">
        <v>0</v>
      </c>
      <c r="CI1666">
        <v>0</v>
      </c>
      <c r="CJ1666">
        <v>0</v>
      </c>
      <c r="CK1666">
        <v>0</v>
      </c>
      <c r="CL1666" s="17">
        <v>0</v>
      </c>
      <c r="CM1666">
        <v>2.3879999999999999</v>
      </c>
      <c r="CN1666">
        <v>93</v>
      </c>
      <c r="CO1666">
        <v>1</v>
      </c>
      <c r="CP1666">
        <v>0</v>
      </c>
      <c r="CQ1666">
        <v>25</v>
      </c>
      <c r="CR1666" s="33" t="s">
        <v>85</v>
      </c>
    </row>
    <row r="1667" spans="1:96" x14ac:dyDescent="0.25">
      <c r="A1667">
        <v>1666</v>
      </c>
      <c r="B1667">
        <v>106</v>
      </c>
      <c r="C1667" s="24" t="s">
        <v>4198</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225</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s="17">
        <v>0</v>
      </c>
      <c r="BT1667">
        <v>1</v>
      </c>
      <c r="BU1667">
        <v>0</v>
      </c>
      <c r="BV1667">
        <v>0</v>
      </c>
      <c r="BW1667" s="17">
        <v>0</v>
      </c>
      <c r="BX1667">
        <v>0</v>
      </c>
      <c r="BY1667">
        <v>0</v>
      </c>
      <c r="BZ1667" s="17">
        <v>0</v>
      </c>
      <c r="CA1667">
        <v>0</v>
      </c>
      <c r="CB1667">
        <v>0</v>
      </c>
      <c r="CC1667">
        <v>1</v>
      </c>
      <c r="CD1667">
        <v>0</v>
      </c>
      <c r="CE1667">
        <v>1</v>
      </c>
      <c r="CF1667">
        <v>0</v>
      </c>
      <c r="CG1667">
        <v>1</v>
      </c>
      <c r="CH1667">
        <v>0</v>
      </c>
      <c r="CI1667">
        <v>0</v>
      </c>
      <c r="CJ1667">
        <v>0</v>
      </c>
      <c r="CK1667">
        <v>0</v>
      </c>
      <c r="CL1667" s="17">
        <v>0</v>
      </c>
      <c r="CM1667">
        <v>2.3879999999999999</v>
      </c>
      <c r="CN1667">
        <v>93</v>
      </c>
      <c r="CO1667">
        <v>1</v>
      </c>
      <c r="CP1667">
        <v>0</v>
      </c>
      <c r="CQ1667">
        <v>25</v>
      </c>
      <c r="CR1667" s="33" t="s">
        <v>85</v>
      </c>
    </row>
    <row r="1668" spans="1:96" x14ac:dyDescent="0.25">
      <c r="A1668">
        <v>1667</v>
      </c>
      <c r="B1668">
        <v>107</v>
      </c>
      <c r="C1668" s="24" t="s">
        <v>4208</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225</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s="17">
        <v>0</v>
      </c>
      <c r="BT1668">
        <v>0</v>
      </c>
      <c r="BU1668">
        <v>1</v>
      </c>
      <c r="BV1668">
        <v>0</v>
      </c>
      <c r="BW1668" s="17">
        <v>0</v>
      </c>
      <c r="BX1668">
        <v>0</v>
      </c>
      <c r="BY1668">
        <v>0</v>
      </c>
      <c r="BZ1668" s="17">
        <v>0</v>
      </c>
      <c r="CA1668">
        <v>0</v>
      </c>
      <c r="CB1668">
        <v>0</v>
      </c>
      <c r="CC1668">
        <v>1</v>
      </c>
      <c r="CD1668">
        <v>1</v>
      </c>
      <c r="CE1668">
        <v>1</v>
      </c>
      <c r="CF1668">
        <v>0</v>
      </c>
      <c r="CG1668">
        <v>1</v>
      </c>
      <c r="CH1668">
        <v>0</v>
      </c>
      <c r="CI1668">
        <v>0</v>
      </c>
      <c r="CJ1668">
        <v>0</v>
      </c>
      <c r="CK1668">
        <v>0</v>
      </c>
      <c r="CL1668" s="17">
        <v>0</v>
      </c>
      <c r="CM1668">
        <v>3.0070000000000001</v>
      </c>
      <c r="CN1668">
        <v>1830</v>
      </c>
      <c r="CO1668">
        <v>1</v>
      </c>
      <c r="CP1668">
        <v>0</v>
      </c>
      <c r="CQ1668">
        <v>25</v>
      </c>
      <c r="CR1668" s="33" t="s">
        <v>85</v>
      </c>
    </row>
    <row r="1669" spans="1:96" x14ac:dyDescent="0.25">
      <c r="A1669">
        <v>1668</v>
      </c>
      <c r="B1669">
        <v>107</v>
      </c>
      <c r="C1669" s="24" t="s">
        <v>4208</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225</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s="17">
        <v>0</v>
      </c>
      <c r="BT1669">
        <v>0</v>
      </c>
      <c r="BU1669">
        <v>1</v>
      </c>
      <c r="BV1669">
        <v>0</v>
      </c>
      <c r="BW1669" s="17">
        <v>0</v>
      </c>
      <c r="BX1669">
        <v>0</v>
      </c>
      <c r="BY1669">
        <v>0</v>
      </c>
      <c r="BZ1669" s="17">
        <v>0</v>
      </c>
      <c r="CA1669">
        <v>0</v>
      </c>
      <c r="CB1669">
        <v>0</v>
      </c>
      <c r="CC1669">
        <v>1</v>
      </c>
      <c r="CD1669">
        <v>1</v>
      </c>
      <c r="CE1669">
        <v>1</v>
      </c>
      <c r="CF1669">
        <v>0</v>
      </c>
      <c r="CG1669">
        <v>1</v>
      </c>
      <c r="CH1669">
        <v>0</v>
      </c>
      <c r="CI1669">
        <v>0</v>
      </c>
      <c r="CJ1669">
        <v>0</v>
      </c>
      <c r="CK1669">
        <v>0</v>
      </c>
      <c r="CL1669" s="17">
        <v>0</v>
      </c>
      <c r="CM1669">
        <v>3.0070000000000001</v>
      </c>
      <c r="CN1669">
        <v>1830</v>
      </c>
      <c r="CO1669">
        <v>1</v>
      </c>
      <c r="CP1669">
        <v>0</v>
      </c>
      <c r="CQ1669">
        <v>25</v>
      </c>
      <c r="CR1669" s="33" t="s">
        <v>85</v>
      </c>
    </row>
    <row r="1670" spans="1:96" x14ac:dyDescent="0.25">
      <c r="A1670">
        <v>1669</v>
      </c>
      <c r="B1670">
        <v>107</v>
      </c>
      <c r="C1670" s="24" t="s">
        <v>4208</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225</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s="17">
        <v>0</v>
      </c>
      <c r="BT1670">
        <v>0</v>
      </c>
      <c r="BU1670">
        <v>1</v>
      </c>
      <c r="BV1670">
        <v>0</v>
      </c>
      <c r="BW1670" s="17">
        <v>0</v>
      </c>
      <c r="BX1670">
        <v>0</v>
      </c>
      <c r="BY1670">
        <v>0</v>
      </c>
      <c r="BZ1670" s="17">
        <v>0</v>
      </c>
      <c r="CA1670">
        <v>0</v>
      </c>
      <c r="CB1670">
        <v>0</v>
      </c>
      <c r="CC1670">
        <v>1</v>
      </c>
      <c r="CD1670">
        <v>1</v>
      </c>
      <c r="CE1670">
        <v>1</v>
      </c>
      <c r="CF1670">
        <v>0</v>
      </c>
      <c r="CG1670">
        <v>1</v>
      </c>
      <c r="CH1670">
        <v>0</v>
      </c>
      <c r="CI1670">
        <v>0</v>
      </c>
      <c r="CJ1670">
        <v>0</v>
      </c>
      <c r="CK1670">
        <v>0</v>
      </c>
      <c r="CL1670" s="17">
        <v>0</v>
      </c>
      <c r="CM1670">
        <v>3.0070000000000001</v>
      </c>
      <c r="CN1670">
        <v>1830</v>
      </c>
      <c r="CO1670">
        <v>1</v>
      </c>
      <c r="CP1670">
        <v>0</v>
      </c>
      <c r="CQ1670">
        <v>25</v>
      </c>
      <c r="CR1670" s="33" t="s">
        <v>85</v>
      </c>
    </row>
    <row r="1671" spans="1:96" x14ac:dyDescent="0.25">
      <c r="A1671">
        <v>1670</v>
      </c>
      <c r="B1671">
        <v>107</v>
      </c>
      <c r="C1671" s="24" t="s">
        <v>4208</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225</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s="17">
        <v>0</v>
      </c>
      <c r="BT1671">
        <v>0</v>
      </c>
      <c r="BU1671">
        <v>1</v>
      </c>
      <c r="BV1671">
        <v>0</v>
      </c>
      <c r="BW1671" s="17">
        <v>0</v>
      </c>
      <c r="BX1671">
        <v>0</v>
      </c>
      <c r="BY1671">
        <v>0</v>
      </c>
      <c r="BZ1671" s="17">
        <v>0</v>
      </c>
      <c r="CA1671">
        <v>0</v>
      </c>
      <c r="CB1671">
        <v>0</v>
      </c>
      <c r="CC1671">
        <v>1</v>
      </c>
      <c r="CD1671">
        <v>1</v>
      </c>
      <c r="CE1671">
        <v>1</v>
      </c>
      <c r="CF1671">
        <v>0</v>
      </c>
      <c r="CG1671">
        <v>1</v>
      </c>
      <c r="CH1671">
        <v>0</v>
      </c>
      <c r="CI1671">
        <v>0</v>
      </c>
      <c r="CJ1671">
        <v>0</v>
      </c>
      <c r="CK1671">
        <v>0</v>
      </c>
      <c r="CL1671" s="17">
        <v>0</v>
      </c>
      <c r="CM1671">
        <v>3.0070000000000001</v>
      </c>
      <c r="CN1671">
        <v>1830</v>
      </c>
      <c r="CO1671">
        <v>1</v>
      </c>
      <c r="CP1671">
        <v>0</v>
      </c>
      <c r="CQ1671">
        <v>25</v>
      </c>
      <c r="CR1671" s="33" t="s">
        <v>85</v>
      </c>
    </row>
    <row r="1672" spans="1:96" x14ac:dyDescent="0.25">
      <c r="A1672">
        <v>1671</v>
      </c>
      <c r="B1672">
        <v>107</v>
      </c>
      <c r="C1672" s="24" t="s">
        <v>4208</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225</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s="17">
        <v>0</v>
      </c>
      <c r="BT1672">
        <v>0</v>
      </c>
      <c r="BU1672">
        <v>1</v>
      </c>
      <c r="BV1672">
        <v>0</v>
      </c>
      <c r="BW1672" s="17">
        <v>0</v>
      </c>
      <c r="BX1672">
        <v>0</v>
      </c>
      <c r="BY1672">
        <v>0</v>
      </c>
      <c r="BZ1672" s="17">
        <v>0</v>
      </c>
      <c r="CA1672">
        <v>0</v>
      </c>
      <c r="CB1672">
        <v>0</v>
      </c>
      <c r="CC1672">
        <v>1</v>
      </c>
      <c r="CD1672">
        <v>1</v>
      </c>
      <c r="CE1672">
        <v>0</v>
      </c>
      <c r="CF1672">
        <v>0</v>
      </c>
      <c r="CG1672">
        <v>0</v>
      </c>
      <c r="CH1672">
        <v>0</v>
      </c>
      <c r="CI1672">
        <v>0</v>
      </c>
      <c r="CJ1672">
        <v>0</v>
      </c>
      <c r="CK1672">
        <v>0</v>
      </c>
      <c r="CL1672" s="17">
        <v>0</v>
      </c>
      <c r="CM1672">
        <v>3.0070000000000001</v>
      </c>
      <c r="CN1672">
        <v>1830</v>
      </c>
      <c r="CO1672">
        <v>1</v>
      </c>
      <c r="CP1672">
        <v>0</v>
      </c>
      <c r="CQ1672">
        <v>25</v>
      </c>
      <c r="CR1672" s="33" t="s">
        <v>85</v>
      </c>
    </row>
    <row r="1673" spans="1:96" x14ac:dyDescent="0.25">
      <c r="A1673">
        <v>1672</v>
      </c>
      <c r="B1673">
        <v>107</v>
      </c>
      <c r="C1673" s="24" t="s">
        <v>4208</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225</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s="17">
        <v>0</v>
      </c>
      <c r="BT1673">
        <v>0</v>
      </c>
      <c r="BU1673">
        <v>1</v>
      </c>
      <c r="BV1673">
        <v>0</v>
      </c>
      <c r="BW1673" s="17">
        <v>0</v>
      </c>
      <c r="BX1673">
        <v>0</v>
      </c>
      <c r="BY1673">
        <v>0</v>
      </c>
      <c r="BZ1673" s="17">
        <v>0</v>
      </c>
      <c r="CA1673">
        <v>0</v>
      </c>
      <c r="CB1673">
        <v>0</v>
      </c>
      <c r="CC1673">
        <v>1</v>
      </c>
      <c r="CD1673">
        <v>1</v>
      </c>
      <c r="CE1673">
        <v>0</v>
      </c>
      <c r="CF1673">
        <v>0</v>
      </c>
      <c r="CG1673">
        <v>0</v>
      </c>
      <c r="CH1673">
        <v>0</v>
      </c>
      <c r="CI1673">
        <v>0</v>
      </c>
      <c r="CJ1673">
        <v>0</v>
      </c>
      <c r="CK1673">
        <v>0</v>
      </c>
      <c r="CL1673" s="17">
        <v>0</v>
      </c>
      <c r="CM1673">
        <v>3.0070000000000001</v>
      </c>
      <c r="CN1673">
        <v>1830</v>
      </c>
      <c r="CO1673">
        <v>1</v>
      </c>
      <c r="CP1673">
        <v>0</v>
      </c>
      <c r="CQ1673">
        <v>25</v>
      </c>
      <c r="CR1673" s="33" t="s">
        <v>85</v>
      </c>
    </row>
    <row r="1674" spans="1:96" x14ac:dyDescent="0.25">
      <c r="A1674">
        <v>1673</v>
      </c>
      <c r="B1674">
        <v>107</v>
      </c>
      <c r="C1674" s="24" t="s">
        <v>4208</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225</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s="17">
        <v>0</v>
      </c>
      <c r="BT1674">
        <v>0</v>
      </c>
      <c r="BU1674">
        <v>1</v>
      </c>
      <c r="BV1674">
        <v>0</v>
      </c>
      <c r="BW1674" s="17">
        <v>0</v>
      </c>
      <c r="BX1674">
        <v>0</v>
      </c>
      <c r="BY1674">
        <v>0</v>
      </c>
      <c r="BZ1674" s="17">
        <v>0</v>
      </c>
      <c r="CA1674">
        <v>0</v>
      </c>
      <c r="CB1674">
        <v>0</v>
      </c>
      <c r="CC1674">
        <v>1</v>
      </c>
      <c r="CD1674">
        <v>1</v>
      </c>
      <c r="CE1674">
        <v>0</v>
      </c>
      <c r="CF1674">
        <v>0</v>
      </c>
      <c r="CG1674">
        <v>0</v>
      </c>
      <c r="CH1674">
        <v>0</v>
      </c>
      <c r="CI1674">
        <v>0</v>
      </c>
      <c r="CJ1674">
        <v>0</v>
      </c>
      <c r="CK1674">
        <v>0</v>
      </c>
      <c r="CL1674" s="17">
        <v>0</v>
      </c>
      <c r="CM1674">
        <v>3.0070000000000001</v>
      </c>
      <c r="CN1674">
        <v>1830</v>
      </c>
      <c r="CO1674">
        <v>1</v>
      </c>
      <c r="CP1674">
        <v>0</v>
      </c>
      <c r="CQ1674">
        <v>25</v>
      </c>
      <c r="CR1674" s="33" t="s">
        <v>85</v>
      </c>
    </row>
    <row r="1675" spans="1:96" x14ac:dyDescent="0.25">
      <c r="A1675">
        <v>1674</v>
      </c>
      <c r="B1675">
        <v>107</v>
      </c>
      <c r="C1675" s="24" t="s">
        <v>4208</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225</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s="17">
        <v>0</v>
      </c>
      <c r="BT1675">
        <v>0</v>
      </c>
      <c r="BU1675">
        <v>1</v>
      </c>
      <c r="BV1675">
        <v>0</v>
      </c>
      <c r="BW1675" s="17">
        <v>0</v>
      </c>
      <c r="BX1675">
        <v>0</v>
      </c>
      <c r="BY1675">
        <v>0</v>
      </c>
      <c r="BZ1675" s="17">
        <v>0</v>
      </c>
      <c r="CA1675">
        <v>0</v>
      </c>
      <c r="CB1675">
        <v>0</v>
      </c>
      <c r="CC1675">
        <v>1</v>
      </c>
      <c r="CD1675">
        <v>1</v>
      </c>
      <c r="CE1675">
        <v>0</v>
      </c>
      <c r="CF1675">
        <v>0</v>
      </c>
      <c r="CG1675">
        <v>0</v>
      </c>
      <c r="CH1675">
        <v>0</v>
      </c>
      <c r="CI1675">
        <v>0</v>
      </c>
      <c r="CJ1675">
        <v>0</v>
      </c>
      <c r="CK1675">
        <v>0</v>
      </c>
      <c r="CL1675" s="17">
        <v>0</v>
      </c>
      <c r="CM1675">
        <v>3.0070000000000001</v>
      </c>
      <c r="CN1675">
        <v>1830</v>
      </c>
      <c r="CO1675">
        <v>1</v>
      </c>
      <c r="CP1675">
        <v>0</v>
      </c>
      <c r="CQ1675">
        <v>25</v>
      </c>
      <c r="CR1675" s="33" t="s">
        <v>85</v>
      </c>
    </row>
    <row r="1676" spans="1:96" x14ac:dyDescent="0.25">
      <c r="A1676">
        <v>1675</v>
      </c>
      <c r="B1676">
        <v>107</v>
      </c>
      <c r="C1676" s="24" t="s">
        <v>4208</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225</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s="17">
        <v>0</v>
      </c>
      <c r="BT1676">
        <v>0</v>
      </c>
      <c r="BU1676">
        <v>1</v>
      </c>
      <c r="BV1676">
        <v>0</v>
      </c>
      <c r="BW1676" s="17">
        <v>0</v>
      </c>
      <c r="BX1676">
        <v>0</v>
      </c>
      <c r="BY1676">
        <v>0</v>
      </c>
      <c r="BZ1676" s="17">
        <v>0</v>
      </c>
      <c r="CA1676">
        <v>0</v>
      </c>
      <c r="CB1676">
        <v>0</v>
      </c>
      <c r="CC1676">
        <v>1</v>
      </c>
      <c r="CD1676">
        <v>1</v>
      </c>
      <c r="CE1676">
        <v>0</v>
      </c>
      <c r="CF1676">
        <v>0</v>
      </c>
      <c r="CG1676">
        <v>0</v>
      </c>
      <c r="CH1676">
        <v>0</v>
      </c>
      <c r="CI1676">
        <v>0</v>
      </c>
      <c r="CJ1676">
        <v>0</v>
      </c>
      <c r="CK1676">
        <v>0</v>
      </c>
      <c r="CL1676" s="17">
        <v>0</v>
      </c>
      <c r="CM1676">
        <v>3.0070000000000001</v>
      </c>
      <c r="CN1676">
        <v>1830</v>
      </c>
      <c r="CO1676">
        <v>1</v>
      </c>
      <c r="CP1676">
        <v>0</v>
      </c>
      <c r="CQ1676">
        <v>25</v>
      </c>
      <c r="CR1676" s="33" t="s">
        <v>85</v>
      </c>
    </row>
    <row r="1677" spans="1:96" x14ac:dyDescent="0.25">
      <c r="A1677">
        <v>1676</v>
      </c>
      <c r="B1677">
        <v>107</v>
      </c>
      <c r="C1677" s="24" t="s">
        <v>4208</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225</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s="17">
        <v>0</v>
      </c>
      <c r="BT1677">
        <v>0</v>
      </c>
      <c r="BU1677">
        <v>1</v>
      </c>
      <c r="BV1677">
        <v>0</v>
      </c>
      <c r="BW1677" s="17">
        <v>0</v>
      </c>
      <c r="BX1677">
        <v>0</v>
      </c>
      <c r="BY1677">
        <v>0</v>
      </c>
      <c r="BZ1677" s="17">
        <v>0</v>
      </c>
      <c r="CA1677">
        <v>0</v>
      </c>
      <c r="CB1677">
        <v>0</v>
      </c>
      <c r="CC1677">
        <v>1</v>
      </c>
      <c r="CD1677">
        <v>1</v>
      </c>
      <c r="CE1677">
        <v>0</v>
      </c>
      <c r="CF1677">
        <v>0</v>
      </c>
      <c r="CG1677">
        <v>0</v>
      </c>
      <c r="CH1677">
        <v>0</v>
      </c>
      <c r="CI1677">
        <v>0</v>
      </c>
      <c r="CJ1677">
        <v>0</v>
      </c>
      <c r="CK1677">
        <v>0</v>
      </c>
      <c r="CL1677" s="17">
        <v>0</v>
      </c>
      <c r="CM1677">
        <v>3.0070000000000001</v>
      </c>
      <c r="CN1677">
        <v>1830</v>
      </c>
      <c r="CO1677">
        <v>1</v>
      </c>
      <c r="CP1677">
        <v>0</v>
      </c>
      <c r="CQ1677">
        <v>25</v>
      </c>
      <c r="CR1677" s="33" t="s">
        <v>85</v>
      </c>
    </row>
    <row r="1678" spans="1:96" x14ac:dyDescent="0.25">
      <c r="A1678">
        <v>1677</v>
      </c>
      <c r="B1678">
        <v>107</v>
      </c>
      <c r="C1678" s="24" t="s">
        <v>4208</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225</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s="17">
        <v>0</v>
      </c>
      <c r="BT1678">
        <v>0</v>
      </c>
      <c r="BU1678">
        <v>1</v>
      </c>
      <c r="BV1678">
        <v>0</v>
      </c>
      <c r="BW1678" s="17">
        <v>0</v>
      </c>
      <c r="BX1678">
        <v>0</v>
      </c>
      <c r="BY1678">
        <v>0</v>
      </c>
      <c r="BZ1678" s="17">
        <v>0</v>
      </c>
      <c r="CA1678">
        <v>0</v>
      </c>
      <c r="CB1678">
        <v>0</v>
      </c>
      <c r="CC1678">
        <v>1</v>
      </c>
      <c r="CD1678">
        <v>1</v>
      </c>
      <c r="CE1678">
        <v>0</v>
      </c>
      <c r="CF1678">
        <v>0</v>
      </c>
      <c r="CG1678">
        <v>0</v>
      </c>
      <c r="CH1678">
        <v>0</v>
      </c>
      <c r="CI1678">
        <v>0</v>
      </c>
      <c r="CJ1678">
        <v>0</v>
      </c>
      <c r="CK1678">
        <v>0</v>
      </c>
      <c r="CL1678" s="17">
        <v>0</v>
      </c>
      <c r="CM1678">
        <v>3.0070000000000001</v>
      </c>
      <c r="CN1678">
        <v>1830</v>
      </c>
      <c r="CO1678">
        <v>1</v>
      </c>
      <c r="CP1678">
        <v>0</v>
      </c>
      <c r="CQ1678">
        <v>25</v>
      </c>
      <c r="CR1678" s="33" t="s">
        <v>85</v>
      </c>
    </row>
    <row r="1679" spans="1:96" x14ac:dyDescent="0.25">
      <c r="A1679">
        <v>1678</v>
      </c>
      <c r="B1679">
        <v>107</v>
      </c>
      <c r="C1679" s="24" t="s">
        <v>4208</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225</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s="17">
        <v>0</v>
      </c>
      <c r="BT1679">
        <v>0</v>
      </c>
      <c r="BU1679">
        <v>1</v>
      </c>
      <c r="BV1679">
        <v>0</v>
      </c>
      <c r="BW1679" s="17">
        <v>0</v>
      </c>
      <c r="BX1679">
        <v>0</v>
      </c>
      <c r="BY1679">
        <v>0</v>
      </c>
      <c r="BZ1679" s="17">
        <v>0</v>
      </c>
      <c r="CA1679">
        <v>0</v>
      </c>
      <c r="CB1679">
        <v>0</v>
      </c>
      <c r="CC1679">
        <v>1</v>
      </c>
      <c r="CD1679">
        <v>1</v>
      </c>
      <c r="CE1679">
        <v>0</v>
      </c>
      <c r="CF1679">
        <v>0</v>
      </c>
      <c r="CG1679">
        <v>0</v>
      </c>
      <c r="CH1679">
        <v>0</v>
      </c>
      <c r="CI1679">
        <v>0</v>
      </c>
      <c r="CJ1679">
        <v>0</v>
      </c>
      <c r="CK1679">
        <v>0</v>
      </c>
      <c r="CL1679" s="17">
        <v>0</v>
      </c>
      <c r="CM1679">
        <v>3.0070000000000001</v>
      </c>
      <c r="CN1679">
        <v>1830</v>
      </c>
      <c r="CO1679">
        <v>1</v>
      </c>
      <c r="CP1679">
        <v>0</v>
      </c>
      <c r="CQ1679">
        <v>25</v>
      </c>
      <c r="CR1679" s="33" t="s">
        <v>85</v>
      </c>
    </row>
    <row r="1680" spans="1:96" x14ac:dyDescent="0.25">
      <c r="A1680">
        <v>1679</v>
      </c>
      <c r="B1680">
        <v>107</v>
      </c>
      <c r="C1680" s="24" t="s">
        <v>4208</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225</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s="17">
        <v>0</v>
      </c>
      <c r="BT1680">
        <v>0</v>
      </c>
      <c r="BU1680">
        <v>1</v>
      </c>
      <c r="BV1680">
        <v>0</v>
      </c>
      <c r="BW1680" s="17">
        <v>0</v>
      </c>
      <c r="BX1680">
        <v>0</v>
      </c>
      <c r="BY1680">
        <v>0</v>
      </c>
      <c r="BZ1680" s="17">
        <v>0</v>
      </c>
      <c r="CA1680">
        <v>0</v>
      </c>
      <c r="CB1680">
        <v>0</v>
      </c>
      <c r="CC1680">
        <v>1</v>
      </c>
      <c r="CD1680">
        <v>1</v>
      </c>
      <c r="CE1680">
        <v>0</v>
      </c>
      <c r="CF1680">
        <v>0</v>
      </c>
      <c r="CG1680">
        <v>0</v>
      </c>
      <c r="CH1680">
        <v>0</v>
      </c>
      <c r="CI1680">
        <v>0</v>
      </c>
      <c r="CJ1680">
        <v>0</v>
      </c>
      <c r="CK1680">
        <v>0</v>
      </c>
      <c r="CL1680" s="17">
        <v>0</v>
      </c>
      <c r="CM1680">
        <v>3.0070000000000001</v>
      </c>
      <c r="CN1680">
        <v>1830</v>
      </c>
      <c r="CO1680">
        <v>1</v>
      </c>
      <c r="CP1680">
        <v>0</v>
      </c>
      <c r="CQ1680">
        <v>25</v>
      </c>
      <c r="CR1680" s="33" t="s">
        <v>85</v>
      </c>
    </row>
    <row r="1681" spans="1:96" x14ac:dyDescent="0.25">
      <c r="A1681">
        <v>1680</v>
      </c>
      <c r="B1681">
        <v>107</v>
      </c>
      <c r="C1681" s="24" t="s">
        <v>4208</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225</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s="17">
        <v>0</v>
      </c>
      <c r="BT1681">
        <v>0</v>
      </c>
      <c r="BU1681">
        <v>1</v>
      </c>
      <c r="BV1681">
        <v>0</v>
      </c>
      <c r="BW1681" s="17">
        <v>0</v>
      </c>
      <c r="BX1681">
        <v>0</v>
      </c>
      <c r="BY1681">
        <v>0</v>
      </c>
      <c r="BZ1681" s="17">
        <v>0</v>
      </c>
      <c r="CA1681">
        <v>0</v>
      </c>
      <c r="CB1681">
        <v>0</v>
      </c>
      <c r="CC1681">
        <v>1</v>
      </c>
      <c r="CD1681">
        <v>1</v>
      </c>
      <c r="CE1681">
        <v>0</v>
      </c>
      <c r="CF1681">
        <v>0</v>
      </c>
      <c r="CG1681">
        <v>0</v>
      </c>
      <c r="CH1681">
        <v>0</v>
      </c>
      <c r="CI1681">
        <v>0</v>
      </c>
      <c r="CJ1681">
        <v>0</v>
      </c>
      <c r="CK1681">
        <v>0</v>
      </c>
      <c r="CL1681" s="17">
        <v>0</v>
      </c>
      <c r="CM1681">
        <v>3.0070000000000001</v>
      </c>
      <c r="CN1681">
        <v>1830</v>
      </c>
      <c r="CO1681">
        <v>1</v>
      </c>
      <c r="CP1681">
        <v>0</v>
      </c>
      <c r="CQ1681">
        <v>25</v>
      </c>
      <c r="CR1681" s="33" t="s">
        <v>85</v>
      </c>
    </row>
    <row r="1682" spans="1:96" x14ac:dyDescent="0.25">
      <c r="A1682">
        <v>1681</v>
      </c>
      <c r="B1682">
        <v>107</v>
      </c>
      <c r="C1682" s="24" t="s">
        <v>4208</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225</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s="17">
        <v>0</v>
      </c>
      <c r="BT1682">
        <v>0</v>
      </c>
      <c r="BU1682">
        <v>1</v>
      </c>
      <c r="BV1682">
        <v>0</v>
      </c>
      <c r="BW1682" s="17">
        <v>0</v>
      </c>
      <c r="BX1682">
        <v>0</v>
      </c>
      <c r="BY1682">
        <v>0</v>
      </c>
      <c r="BZ1682" s="17">
        <v>0</v>
      </c>
      <c r="CA1682">
        <v>0</v>
      </c>
      <c r="CB1682">
        <v>0</v>
      </c>
      <c r="CC1682">
        <v>1</v>
      </c>
      <c r="CD1682">
        <v>1</v>
      </c>
      <c r="CE1682">
        <v>0</v>
      </c>
      <c r="CF1682">
        <v>0</v>
      </c>
      <c r="CG1682">
        <v>0</v>
      </c>
      <c r="CH1682">
        <v>0</v>
      </c>
      <c r="CI1682">
        <v>0</v>
      </c>
      <c r="CJ1682">
        <v>0</v>
      </c>
      <c r="CK1682">
        <v>0</v>
      </c>
      <c r="CL1682" s="17">
        <v>0</v>
      </c>
      <c r="CM1682">
        <v>3.0070000000000001</v>
      </c>
      <c r="CN1682">
        <v>1830</v>
      </c>
      <c r="CO1682">
        <v>1</v>
      </c>
      <c r="CP1682">
        <v>0</v>
      </c>
      <c r="CQ1682">
        <v>25</v>
      </c>
      <c r="CR1682" s="33" t="s">
        <v>85</v>
      </c>
    </row>
    <row r="1683" spans="1:96" x14ac:dyDescent="0.25">
      <c r="A1683">
        <v>1682</v>
      </c>
      <c r="B1683">
        <v>107</v>
      </c>
      <c r="C1683" s="24" t="s">
        <v>4208</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225</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s="17">
        <v>0</v>
      </c>
      <c r="BT1683">
        <v>0</v>
      </c>
      <c r="BU1683">
        <v>1</v>
      </c>
      <c r="BV1683">
        <v>0</v>
      </c>
      <c r="BW1683" s="17">
        <v>0</v>
      </c>
      <c r="BX1683">
        <v>0</v>
      </c>
      <c r="BY1683">
        <v>0</v>
      </c>
      <c r="BZ1683" s="17">
        <v>0</v>
      </c>
      <c r="CA1683">
        <v>0</v>
      </c>
      <c r="CB1683">
        <v>0</v>
      </c>
      <c r="CC1683">
        <v>1</v>
      </c>
      <c r="CD1683">
        <v>1</v>
      </c>
      <c r="CE1683">
        <v>0</v>
      </c>
      <c r="CF1683">
        <v>0</v>
      </c>
      <c r="CG1683">
        <v>0</v>
      </c>
      <c r="CH1683">
        <v>0</v>
      </c>
      <c r="CI1683">
        <v>0</v>
      </c>
      <c r="CJ1683">
        <v>0</v>
      </c>
      <c r="CK1683">
        <v>0</v>
      </c>
      <c r="CL1683" s="17">
        <v>0</v>
      </c>
      <c r="CM1683">
        <v>3.0070000000000001</v>
      </c>
      <c r="CN1683">
        <v>1830</v>
      </c>
      <c r="CO1683">
        <v>1</v>
      </c>
      <c r="CP1683">
        <v>0</v>
      </c>
      <c r="CQ1683">
        <v>25</v>
      </c>
      <c r="CR1683" s="33" t="s">
        <v>85</v>
      </c>
    </row>
    <row r="1684" spans="1:96" x14ac:dyDescent="0.25">
      <c r="A1684">
        <v>1683</v>
      </c>
      <c r="B1684">
        <v>108</v>
      </c>
      <c r="C1684" s="24" t="s">
        <v>4212</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450</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s="17">
        <v>0</v>
      </c>
      <c r="BT1684">
        <v>0</v>
      </c>
      <c r="BU1684">
        <v>1</v>
      </c>
      <c r="BV1684">
        <v>0</v>
      </c>
      <c r="BW1684" s="17">
        <v>0</v>
      </c>
      <c r="BX1684">
        <v>0</v>
      </c>
      <c r="BY1684">
        <v>0</v>
      </c>
      <c r="BZ1684" s="17">
        <v>0</v>
      </c>
      <c r="CA1684">
        <v>0</v>
      </c>
      <c r="CB1684">
        <v>0</v>
      </c>
      <c r="CC1684">
        <v>1</v>
      </c>
      <c r="CD1684">
        <v>1</v>
      </c>
      <c r="CE1684">
        <v>0</v>
      </c>
      <c r="CF1684">
        <v>0</v>
      </c>
      <c r="CG1684">
        <v>0</v>
      </c>
      <c r="CH1684">
        <v>0</v>
      </c>
      <c r="CI1684">
        <v>0</v>
      </c>
      <c r="CJ1684">
        <v>0</v>
      </c>
      <c r="CK1684">
        <v>0</v>
      </c>
      <c r="CL1684" s="17">
        <v>0</v>
      </c>
      <c r="CM1684">
        <v>0.78100000000000003</v>
      </c>
      <c r="CN1684">
        <v>345</v>
      </c>
      <c r="CO1684">
        <v>1</v>
      </c>
      <c r="CP1684">
        <v>0</v>
      </c>
      <c r="CQ1684">
        <v>26</v>
      </c>
      <c r="CR1684" s="33" t="s">
        <v>85</v>
      </c>
    </row>
    <row r="1685" spans="1:96" x14ac:dyDescent="0.25">
      <c r="A1685">
        <v>1684</v>
      </c>
      <c r="B1685">
        <v>108</v>
      </c>
      <c r="C1685" s="24" t="s">
        <v>4212</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450</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s="17">
        <v>0</v>
      </c>
      <c r="BT1685">
        <v>0</v>
      </c>
      <c r="BU1685">
        <v>1</v>
      </c>
      <c r="BV1685">
        <v>0</v>
      </c>
      <c r="BW1685" s="17">
        <v>0</v>
      </c>
      <c r="BX1685">
        <v>0</v>
      </c>
      <c r="BY1685">
        <v>0</v>
      </c>
      <c r="BZ1685" s="17">
        <v>0</v>
      </c>
      <c r="CA1685">
        <v>0</v>
      </c>
      <c r="CB1685">
        <v>0</v>
      </c>
      <c r="CC1685">
        <v>1</v>
      </c>
      <c r="CD1685">
        <v>1</v>
      </c>
      <c r="CE1685">
        <v>0</v>
      </c>
      <c r="CF1685">
        <v>0</v>
      </c>
      <c r="CG1685">
        <v>0</v>
      </c>
      <c r="CH1685">
        <v>0</v>
      </c>
      <c r="CI1685">
        <v>1</v>
      </c>
      <c r="CJ1685">
        <v>0</v>
      </c>
      <c r="CK1685">
        <v>1</v>
      </c>
      <c r="CL1685" s="17">
        <v>0</v>
      </c>
      <c r="CM1685">
        <v>0.78100000000000003</v>
      </c>
      <c r="CN1685">
        <v>345</v>
      </c>
      <c r="CO1685">
        <v>1</v>
      </c>
      <c r="CP1685">
        <v>0</v>
      </c>
      <c r="CQ1685">
        <v>26</v>
      </c>
      <c r="CR1685" s="33" t="s">
        <v>85</v>
      </c>
    </row>
    <row r="1686" spans="1:96" x14ac:dyDescent="0.25">
      <c r="A1686">
        <v>1685</v>
      </c>
      <c r="B1686">
        <v>108</v>
      </c>
      <c r="C1686" s="24" t="s">
        <v>4212</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450</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s="17">
        <v>0</v>
      </c>
      <c r="BT1686">
        <v>0</v>
      </c>
      <c r="BU1686">
        <v>1</v>
      </c>
      <c r="BV1686">
        <v>0</v>
      </c>
      <c r="BW1686" s="17">
        <v>0</v>
      </c>
      <c r="BX1686">
        <v>0</v>
      </c>
      <c r="BY1686">
        <v>0</v>
      </c>
      <c r="BZ1686" s="17">
        <v>0</v>
      </c>
      <c r="CA1686">
        <v>0</v>
      </c>
      <c r="CB1686">
        <v>0</v>
      </c>
      <c r="CC1686">
        <v>1</v>
      </c>
      <c r="CD1686">
        <v>1</v>
      </c>
      <c r="CE1686">
        <v>0</v>
      </c>
      <c r="CF1686">
        <v>0</v>
      </c>
      <c r="CG1686">
        <v>0</v>
      </c>
      <c r="CH1686">
        <v>0</v>
      </c>
      <c r="CI1686">
        <v>0</v>
      </c>
      <c r="CJ1686">
        <v>0</v>
      </c>
      <c r="CK1686">
        <v>0</v>
      </c>
      <c r="CL1686" s="17">
        <v>0</v>
      </c>
      <c r="CM1686">
        <v>0.78100000000000003</v>
      </c>
      <c r="CN1686">
        <v>345</v>
      </c>
      <c r="CO1686">
        <v>1</v>
      </c>
      <c r="CP1686">
        <v>0</v>
      </c>
      <c r="CQ1686">
        <v>26</v>
      </c>
      <c r="CR1686" s="33" t="s">
        <v>85</v>
      </c>
    </row>
    <row r="1687" spans="1:96" x14ac:dyDescent="0.25">
      <c r="A1687">
        <v>1686</v>
      </c>
      <c r="B1687">
        <v>108</v>
      </c>
      <c r="C1687" s="24" t="s">
        <v>4212</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450</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s="17">
        <v>0</v>
      </c>
      <c r="BT1687">
        <v>0</v>
      </c>
      <c r="BU1687">
        <v>1</v>
      </c>
      <c r="BV1687">
        <v>0</v>
      </c>
      <c r="BW1687" s="17">
        <v>0</v>
      </c>
      <c r="BX1687">
        <v>0</v>
      </c>
      <c r="BY1687">
        <v>0</v>
      </c>
      <c r="BZ1687" s="17">
        <v>0</v>
      </c>
      <c r="CA1687">
        <v>0</v>
      </c>
      <c r="CB1687">
        <v>0</v>
      </c>
      <c r="CC1687">
        <v>1</v>
      </c>
      <c r="CD1687">
        <v>1</v>
      </c>
      <c r="CE1687">
        <v>0</v>
      </c>
      <c r="CF1687">
        <v>0</v>
      </c>
      <c r="CG1687">
        <v>0</v>
      </c>
      <c r="CH1687">
        <v>0</v>
      </c>
      <c r="CI1687">
        <v>1</v>
      </c>
      <c r="CJ1687">
        <v>0</v>
      </c>
      <c r="CK1687">
        <v>1</v>
      </c>
      <c r="CL1687" s="17">
        <v>0</v>
      </c>
      <c r="CM1687">
        <v>0.78100000000000003</v>
      </c>
      <c r="CN1687">
        <v>345</v>
      </c>
      <c r="CO1687">
        <v>1</v>
      </c>
      <c r="CP1687">
        <v>0</v>
      </c>
      <c r="CQ1687">
        <v>26</v>
      </c>
      <c r="CR1687" s="33" t="s">
        <v>85</v>
      </c>
    </row>
    <row r="1688" spans="1:96" x14ac:dyDescent="0.25">
      <c r="A1688">
        <v>1687</v>
      </c>
      <c r="B1688">
        <v>108</v>
      </c>
      <c r="C1688" s="24" t="s">
        <v>4212</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450</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s="17">
        <v>0</v>
      </c>
      <c r="BT1688">
        <v>0</v>
      </c>
      <c r="BU1688">
        <v>1</v>
      </c>
      <c r="BV1688">
        <v>0</v>
      </c>
      <c r="BW1688" s="17">
        <v>0</v>
      </c>
      <c r="BX1688">
        <v>0</v>
      </c>
      <c r="BY1688">
        <v>0</v>
      </c>
      <c r="BZ1688" s="17">
        <v>0</v>
      </c>
      <c r="CA1688">
        <v>0</v>
      </c>
      <c r="CB1688">
        <v>0</v>
      </c>
      <c r="CC1688">
        <v>1</v>
      </c>
      <c r="CD1688">
        <v>1</v>
      </c>
      <c r="CE1688">
        <v>0</v>
      </c>
      <c r="CF1688">
        <v>0</v>
      </c>
      <c r="CG1688">
        <v>0</v>
      </c>
      <c r="CH1688">
        <v>0</v>
      </c>
      <c r="CI1688">
        <v>1</v>
      </c>
      <c r="CJ1688">
        <v>0</v>
      </c>
      <c r="CK1688">
        <v>1</v>
      </c>
      <c r="CL1688" s="17">
        <v>0</v>
      </c>
      <c r="CM1688">
        <v>0.78100000000000003</v>
      </c>
      <c r="CN1688">
        <v>345</v>
      </c>
      <c r="CO1688">
        <v>1</v>
      </c>
      <c r="CP1688">
        <v>0</v>
      </c>
      <c r="CQ1688">
        <v>26</v>
      </c>
      <c r="CR1688" s="33" t="s">
        <v>85</v>
      </c>
    </row>
    <row r="1689" spans="1:96" x14ac:dyDescent="0.25">
      <c r="A1689">
        <v>1688</v>
      </c>
      <c r="B1689">
        <v>108</v>
      </c>
      <c r="C1689" s="24" t="s">
        <v>4212</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450</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s="17">
        <v>0</v>
      </c>
      <c r="BT1689">
        <v>0</v>
      </c>
      <c r="BU1689">
        <v>1</v>
      </c>
      <c r="BV1689">
        <v>0</v>
      </c>
      <c r="BW1689" s="17">
        <v>0</v>
      </c>
      <c r="BX1689">
        <v>0</v>
      </c>
      <c r="BY1689">
        <v>0</v>
      </c>
      <c r="BZ1689" s="17">
        <v>0</v>
      </c>
      <c r="CA1689">
        <v>0</v>
      </c>
      <c r="CB1689">
        <v>0</v>
      </c>
      <c r="CC1689">
        <v>1</v>
      </c>
      <c r="CD1689">
        <v>1</v>
      </c>
      <c r="CE1689">
        <v>0</v>
      </c>
      <c r="CF1689">
        <v>0</v>
      </c>
      <c r="CG1689">
        <v>0</v>
      </c>
      <c r="CH1689">
        <v>0</v>
      </c>
      <c r="CI1689">
        <v>1</v>
      </c>
      <c r="CJ1689">
        <v>0</v>
      </c>
      <c r="CK1689">
        <v>1</v>
      </c>
      <c r="CL1689" s="17">
        <v>0</v>
      </c>
      <c r="CM1689">
        <v>0.78100000000000003</v>
      </c>
      <c r="CN1689">
        <v>345</v>
      </c>
      <c r="CO1689">
        <v>1</v>
      </c>
      <c r="CP1689">
        <v>0</v>
      </c>
      <c r="CQ1689">
        <v>26</v>
      </c>
      <c r="CR1689" s="33" t="s">
        <v>85</v>
      </c>
    </row>
    <row r="1690" spans="1:96" x14ac:dyDescent="0.25">
      <c r="A1690">
        <v>1689</v>
      </c>
      <c r="B1690">
        <v>108</v>
      </c>
      <c r="C1690" s="24" t="s">
        <v>4212</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450</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s="17">
        <v>0</v>
      </c>
      <c r="BT1690">
        <v>0</v>
      </c>
      <c r="BU1690">
        <v>1</v>
      </c>
      <c r="BV1690">
        <v>0</v>
      </c>
      <c r="BW1690" s="17">
        <v>0</v>
      </c>
      <c r="BX1690">
        <v>0</v>
      </c>
      <c r="BY1690">
        <v>0</v>
      </c>
      <c r="BZ1690" s="17">
        <v>0</v>
      </c>
      <c r="CA1690">
        <v>0</v>
      </c>
      <c r="CB1690">
        <v>0</v>
      </c>
      <c r="CC1690">
        <v>1</v>
      </c>
      <c r="CD1690">
        <v>1</v>
      </c>
      <c r="CE1690">
        <v>0</v>
      </c>
      <c r="CF1690">
        <v>0</v>
      </c>
      <c r="CG1690">
        <v>0</v>
      </c>
      <c r="CH1690">
        <v>0</v>
      </c>
      <c r="CI1690">
        <v>1</v>
      </c>
      <c r="CJ1690">
        <v>0</v>
      </c>
      <c r="CK1690">
        <v>1</v>
      </c>
      <c r="CL1690" s="17">
        <v>0</v>
      </c>
      <c r="CM1690">
        <v>0.78100000000000003</v>
      </c>
      <c r="CN1690">
        <v>345</v>
      </c>
      <c r="CO1690">
        <v>1</v>
      </c>
      <c r="CP1690">
        <v>0</v>
      </c>
      <c r="CQ1690">
        <v>26</v>
      </c>
      <c r="CR1690" s="33" t="s">
        <v>85</v>
      </c>
    </row>
    <row r="1691" spans="1:96" x14ac:dyDescent="0.25">
      <c r="A1691">
        <v>1690</v>
      </c>
      <c r="B1691">
        <v>109</v>
      </c>
      <c r="C1691" s="24" t="s">
        <v>4216</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447</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s="17">
        <v>0</v>
      </c>
      <c r="BT1691">
        <v>0</v>
      </c>
      <c r="BU1691">
        <v>0</v>
      </c>
      <c r="BV1691">
        <v>1</v>
      </c>
      <c r="BW1691" s="17">
        <v>0</v>
      </c>
      <c r="BX1691">
        <v>0</v>
      </c>
      <c r="BY1691">
        <v>0</v>
      </c>
      <c r="BZ1691" s="17">
        <v>0</v>
      </c>
      <c r="CA1691">
        <v>1</v>
      </c>
      <c r="CB1691">
        <v>1</v>
      </c>
      <c r="CC1691">
        <v>0</v>
      </c>
      <c r="CD1691">
        <v>0</v>
      </c>
      <c r="CE1691">
        <v>0</v>
      </c>
      <c r="CF1691">
        <v>0</v>
      </c>
      <c r="CG1691">
        <v>1</v>
      </c>
      <c r="CH1691">
        <v>0</v>
      </c>
      <c r="CI1691">
        <v>0</v>
      </c>
      <c r="CJ1691">
        <v>0</v>
      </c>
      <c r="CK1691">
        <v>1</v>
      </c>
      <c r="CL1691" s="17">
        <v>1</v>
      </c>
      <c r="CM1691">
        <v>3.0070000000000001</v>
      </c>
      <c r="CN1691">
        <v>386</v>
      </c>
      <c r="CO1691">
        <v>1</v>
      </c>
      <c r="CP1691">
        <v>0</v>
      </c>
      <c r="CQ1691">
        <v>26</v>
      </c>
      <c r="CR1691" s="33" t="s">
        <v>85</v>
      </c>
    </row>
    <row r="1692" spans="1:96" x14ac:dyDescent="0.25">
      <c r="A1692">
        <v>1691</v>
      </c>
      <c r="B1692">
        <v>109</v>
      </c>
      <c r="C1692" s="24" t="s">
        <v>4216</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447</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s="17">
        <v>0</v>
      </c>
      <c r="BT1692">
        <v>0</v>
      </c>
      <c r="BU1692">
        <v>0</v>
      </c>
      <c r="BV1692">
        <v>1</v>
      </c>
      <c r="BW1692" s="17">
        <v>0</v>
      </c>
      <c r="BX1692">
        <v>0</v>
      </c>
      <c r="BY1692">
        <v>0</v>
      </c>
      <c r="BZ1692" s="17">
        <v>0</v>
      </c>
      <c r="CA1692">
        <v>1</v>
      </c>
      <c r="CB1692">
        <v>1</v>
      </c>
      <c r="CC1692">
        <v>0</v>
      </c>
      <c r="CD1692">
        <v>0</v>
      </c>
      <c r="CE1692">
        <v>0</v>
      </c>
      <c r="CF1692">
        <v>0</v>
      </c>
      <c r="CG1692">
        <v>1</v>
      </c>
      <c r="CH1692">
        <v>0</v>
      </c>
      <c r="CI1692">
        <v>0</v>
      </c>
      <c r="CJ1692">
        <v>0</v>
      </c>
      <c r="CK1692">
        <v>1</v>
      </c>
      <c r="CL1692" s="17">
        <v>1</v>
      </c>
      <c r="CM1692">
        <v>3.0070000000000001</v>
      </c>
      <c r="CN1692">
        <v>386</v>
      </c>
      <c r="CO1692">
        <v>1</v>
      </c>
      <c r="CP1692">
        <v>0</v>
      </c>
      <c r="CQ1692">
        <v>26</v>
      </c>
      <c r="CR1692" s="33" t="s">
        <v>85</v>
      </c>
    </row>
    <row r="1693" spans="1:96" x14ac:dyDescent="0.25">
      <c r="A1693">
        <v>1692</v>
      </c>
      <c r="B1693">
        <v>110</v>
      </c>
      <c r="C1693" s="24" t="s">
        <v>4220</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s="17">
        <v>0</v>
      </c>
      <c r="BT1693">
        <v>0</v>
      </c>
      <c r="BU1693">
        <v>0</v>
      </c>
      <c r="BV1693">
        <v>0</v>
      </c>
      <c r="BW1693" s="17">
        <v>1</v>
      </c>
      <c r="BX1693">
        <v>0</v>
      </c>
      <c r="BY1693">
        <v>0</v>
      </c>
      <c r="BZ1693" s="17">
        <v>0</v>
      </c>
      <c r="CA1693">
        <v>0</v>
      </c>
      <c r="CB1693">
        <v>0</v>
      </c>
      <c r="CC1693">
        <v>1</v>
      </c>
      <c r="CD1693">
        <v>1</v>
      </c>
      <c r="CE1693">
        <v>0</v>
      </c>
      <c r="CF1693">
        <v>0</v>
      </c>
      <c r="CG1693">
        <v>0</v>
      </c>
      <c r="CH1693">
        <v>0</v>
      </c>
      <c r="CI1693">
        <v>0</v>
      </c>
      <c r="CJ1693">
        <v>0</v>
      </c>
      <c r="CK1693">
        <v>0</v>
      </c>
      <c r="CL1693" s="17">
        <v>0</v>
      </c>
      <c r="CM1693">
        <v>1.383</v>
      </c>
      <c r="CN1693">
        <v>55</v>
      </c>
      <c r="CO1693">
        <v>1</v>
      </c>
      <c r="CP1693">
        <v>0</v>
      </c>
      <c r="CQ1693">
        <v>3</v>
      </c>
      <c r="CR1693" s="33" t="s">
        <v>85</v>
      </c>
    </row>
    <row r="1694" spans="1:96" x14ac:dyDescent="0.25">
      <c r="A1694">
        <v>1693</v>
      </c>
      <c r="B1694">
        <v>110</v>
      </c>
      <c r="C1694" s="24" t="s">
        <v>4220</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s="17">
        <v>0</v>
      </c>
      <c r="BT1694">
        <v>0</v>
      </c>
      <c r="BU1694">
        <v>0</v>
      </c>
      <c r="BV1694">
        <v>0</v>
      </c>
      <c r="BW1694" s="17">
        <v>1</v>
      </c>
      <c r="BX1694">
        <v>0</v>
      </c>
      <c r="BY1694">
        <v>0</v>
      </c>
      <c r="BZ1694" s="17">
        <v>0</v>
      </c>
      <c r="CA1694">
        <v>0</v>
      </c>
      <c r="CB1694">
        <v>0</v>
      </c>
      <c r="CC1694">
        <v>1</v>
      </c>
      <c r="CD1694">
        <v>1</v>
      </c>
      <c r="CE1694">
        <v>0</v>
      </c>
      <c r="CF1694">
        <v>0</v>
      </c>
      <c r="CG1694">
        <v>0</v>
      </c>
      <c r="CH1694">
        <v>0</v>
      </c>
      <c r="CI1694">
        <v>0</v>
      </c>
      <c r="CJ1694">
        <v>0</v>
      </c>
      <c r="CK1694">
        <v>0</v>
      </c>
      <c r="CL1694" s="17">
        <v>0</v>
      </c>
      <c r="CM1694">
        <v>1.383</v>
      </c>
      <c r="CN1694">
        <v>55</v>
      </c>
      <c r="CO1694">
        <v>1</v>
      </c>
      <c r="CP1694">
        <v>0</v>
      </c>
      <c r="CQ1694">
        <v>3</v>
      </c>
      <c r="CR1694" s="33" t="s">
        <v>85</v>
      </c>
    </row>
    <row r="1695" spans="1:96" x14ac:dyDescent="0.25">
      <c r="A1695">
        <v>1694</v>
      </c>
      <c r="B1695">
        <v>110</v>
      </c>
      <c r="C1695" s="24" t="s">
        <v>4220</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s="17">
        <v>0</v>
      </c>
      <c r="BT1695">
        <v>0</v>
      </c>
      <c r="BU1695">
        <v>0</v>
      </c>
      <c r="BV1695">
        <v>0</v>
      </c>
      <c r="BW1695" s="17">
        <v>1</v>
      </c>
      <c r="BX1695">
        <v>0</v>
      </c>
      <c r="BY1695">
        <v>0</v>
      </c>
      <c r="BZ1695" s="17">
        <v>0</v>
      </c>
      <c r="CA1695">
        <v>0</v>
      </c>
      <c r="CB1695">
        <v>0</v>
      </c>
      <c r="CC1695">
        <v>1</v>
      </c>
      <c r="CD1695">
        <v>1</v>
      </c>
      <c r="CE1695">
        <v>0</v>
      </c>
      <c r="CF1695">
        <v>0</v>
      </c>
      <c r="CG1695">
        <v>0</v>
      </c>
      <c r="CH1695">
        <v>0</v>
      </c>
      <c r="CI1695">
        <v>0</v>
      </c>
      <c r="CJ1695">
        <v>0</v>
      </c>
      <c r="CK1695">
        <v>0</v>
      </c>
      <c r="CL1695" s="17">
        <v>0</v>
      </c>
      <c r="CM1695">
        <v>1.383</v>
      </c>
      <c r="CN1695">
        <v>55</v>
      </c>
      <c r="CO1695">
        <v>1</v>
      </c>
      <c r="CP1695">
        <v>0</v>
      </c>
      <c r="CQ1695">
        <v>3</v>
      </c>
      <c r="CR1695" s="33" t="s">
        <v>85</v>
      </c>
    </row>
    <row r="1696" spans="1:96" x14ac:dyDescent="0.25">
      <c r="A1696">
        <v>1695</v>
      </c>
      <c r="B1696">
        <v>111</v>
      </c>
      <c r="C1696" s="24" t="s">
        <v>4225</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319</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s="17">
        <v>0</v>
      </c>
      <c r="BT1696">
        <v>0</v>
      </c>
      <c r="BU1696">
        <v>0</v>
      </c>
      <c r="BV1696">
        <v>1</v>
      </c>
      <c r="BW1696" s="17">
        <v>0</v>
      </c>
      <c r="BX1696">
        <v>0</v>
      </c>
      <c r="BY1696">
        <v>0</v>
      </c>
      <c r="BZ1696" s="17">
        <v>0</v>
      </c>
      <c r="CA1696">
        <v>0</v>
      </c>
      <c r="CB1696">
        <v>0</v>
      </c>
      <c r="CC1696">
        <v>0</v>
      </c>
      <c r="CD1696">
        <v>0</v>
      </c>
      <c r="CE1696">
        <v>0</v>
      </c>
      <c r="CF1696">
        <v>0</v>
      </c>
      <c r="CG1696">
        <v>0</v>
      </c>
      <c r="CH1696">
        <v>0</v>
      </c>
      <c r="CI1696">
        <v>0</v>
      </c>
      <c r="CJ1696">
        <v>0</v>
      </c>
      <c r="CK1696">
        <v>0</v>
      </c>
      <c r="CL1696" s="17">
        <v>0</v>
      </c>
      <c r="CM1696">
        <v>1.02</v>
      </c>
      <c r="CN1696">
        <v>251</v>
      </c>
      <c r="CO1696">
        <v>1</v>
      </c>
      <c r="CP1696">
        <v>0</v>
      </c>
      <c r="CQ1696">
        <v>0</v>
      </c>
      <c r="CR1696" s="33" t="s">
        <v>85</v>
      </c>
    </row>
    <row r="1697" spans="1:96" x14ac:dyDescent="0.25">
      <c r="A1697">
        <v>1696</v>
      </c>
      <c r="B1697">
        <v>111</v>
      </c>
      <c r="C1697" s="24" t="s">
        <v>4225</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319</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s="17">
        <v>0</v>
      </c>
      <c r="BT1697">
        <v>0</v>
      </c>
      <c r="BU1697">
        <v>0</v>
      </c>
      <c r="BV1697">
        <v>1</v>
      </c>
      <c r="BW1697" s="17">
        <v>0</v>
      </c>
      <c r="BX1697">
        <v>0</v>
      </c>
      <c r="BY1697">
        <v>0</v>
      </c>
      <c r="BZ1697" s="17">
        <v>0</v>
      </c>
      <c r="CA1697">
        <v>0</v>
      </c>
      <c r="CB1697">
        <v>0</v>
      </c>
      <c r="CC1697">
        <v>1</v>
      </c>
      <c r="CD1697">
        <v>1</v>
      </c>
      <c r="CE1697">
        <v>0</v>
      </c>
      <c r="CF1697">
        <v>0</v>
      </c>
      <c r="CG1697">
        <v>0</v>
      </c>
      <c r="CH1697">
        <v>0</v>
      </c>
      <c r="CI1697">
        <v>0</v>
      </c>
      <c r="CJ1697">
        <v>0</v>
      </c>
      <c r="CK1697">
        <v>0</v>
      </c>
      <c r="CL1697" s="17">
        <v>0</v>
      </c>
      <c r="CM1697">
        <v>1.02</v>
      </c>
      <c r="CN1697">
        <v>251</v>
      </c>
      <c r="CO1697">
        <v>1</v>
      </c>
      <c r="CP1697">
        <v>0</v>
      </c>
      <c r="CQ1697">
        <v>0</v>
      </c>
      <c r="CR1697" s="33" t="s">
        <v>85</v>
      </c>
    </row>
    <row r="1698" spans="1:96" x14ac:dyDescent="0.25">
      <c r="A1698">
        <v>1697</v>
      </c>
      <c r="B1698">
        <v>111</v>
      </c>
      <c r="C1698" s="24" t="s">
        <v>4225</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319</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s="17">
        <v>0</v>
      </c>
      <c r="BT1698">
        <v>0</v>
      </c>
      <c r="BU1698">
        <v>0</v>
      </c>
      <c r="BV1698">
        <v>1</v>
      </c>
      <c r="BW1698" s="17">
        <v>0</v>
      </c>
      <c r="BX1698">
        <v>0</v>
      </c>
      <c r="BY1698">
        <v>0</v>
      </c>
      <c r="BZ1698" s="17">
        <v>0</v>
      </c>
      <c r="CA1698">
        <v>0</v>
      </c>
      <c r="CB1698">
        <v>0</v>
      </c>
      <c r="CC1698">
        <v>0</v>
      </c>
      <c r="CD1698">
        <v>0</v>
      </c>
      <c r="CE1698">
        <v>0</v>
      </c>
      <c r="CF1698">
        <v>0</v>
      </c>
      <c r="CG1698">
        <v>0</v>
      </c>
      <c r="CH1698">
        <v>0</v>
      </c>
      <c r="CI1698">
        <v>0</v>
      </c>
      <c r="CJ1698">
        <v>0</v>
      </c>
      <c r="CK1698">
        <v>0</v>
      </c>
      <c r="CL1698" s="17">
        <v>0</v>
      </c>
      <c r="CM1698">
        <v>1.02</v>
      </c>
      <c r="CN1698">
        <v>251</v>
      </c>
      <c r="CO1698">
        <v>1</v>
      </c>
      <c r="CP1698">
        <v>0</v>
      </c>
      <c r="CQ1698">
        <v>0</v>
      </c>
      <c r="CR1698" s="33" t="s">
        <v>85</v>
      </c>
    </row>
    <row r="1699" spans="1:96" x14ac:dyDescent="0.25">
      <c r="A1699">
        <v>1698</v>
      </c>
      <c r="B1699">
        <v>111</v>
      </c>
      <c r="C1699" s="24" t="s">
        <v>4225</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319</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s="17">
        <v>0</v>
      </c>
      <c r="BT1699">
        <v>0</v>
      </c>
      <c r="BU1699">
        <v>0</v>
      </c>
      <c r="BV1699">
        <v>1</v>
      </c>
      <c r="BW1699" s="17">
        <v>0</v>
      </c>
      <c r="BX1699">
        <v>0</v>
      </c>
      <c r="BY1699">
        <v>0</v>
      </c>
      <c r="BZ1699" s="17">
        <v>0</v>
      </c>
      <c r="CA1699">
        <v>0</v>
      </c>
      <c r="CB1699">
        <v>0</v>
      </c>
      <c r="CC1699">
        <v>1</v>
      </c>
      <c r="CD1699">
        <v>1</v>
      </c>
      <c r="CE1699">
        <v>0</v>
      </c>
      <c r="CF1699">
        <v>0</v>
      </c>
      <c r="CG1699">
        <v>0</v>
      </c>
      <c r="CH1699">
        <v>0</v>
      </c>
      <c r="CI1699">
        <v>0</v>
      </c>
      <c r="CJ1699">
        <v>0</v>
      </c>
      <c r="CK1699">
        <v>0</v>
      </c>
      <c r="CL1699" s="17">
        <v>0</v>
      </c>
      <c r="CM1699">
        <v>1.02</v>
      </c>
      <c r="CN1699">
        <v>251</v>
      </c>
      <c r="CO1699">
        <v>1</v>
      </c>
      <c r="CP1699">
        <v>0</v>
      </c>
      <c r="CQ1699">
        <v>0</v>
      </c>
      <c r="CR1699" s="33" t="s">
        <v>85</v>
      </c>
    </row>
    <row r="1700" spans="1:96" x14ac:dyDescent="0.25">
      <c r="A1700">
        <v>1699</v>
      </c>
      <c r="B1700">
        <v>112</v>
      </c>
      <c r="C1700" s="24" t="s">
        <v>4228</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225</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s="17">
        <v>0</v>
      </c>
      <c r="BT1700">
        <v>0</v>
      </c>
      <c r="BU1700">
        <v>0</v>
      </c>
      <c r="BV1700">
        <v>0</v>
      </c>
      <c r="BW1700" s="17">
        <v>1</v>
      </c>
      <c r="BX1700">
        <v>0</v>
      </c>
      <c r="BY1700">
        <v>0</v>
      </c>
      <c r="BZ1700" s="17">
        <v>0</v>
      </c>
      <c r="CA1700">
        <v>0</v>
      </c>
      <c r="CB1700">
        <v>0</v>
      </c>
      <c r="CC1700">
        <v>0</v>
      </c>
      <c r="CD1700">
        <v>0</v>
      </c>
      <c r="CE1700">
        <v>1</v>
      </c>
      <c r="CF1700">
        <v>0</v>
      </c>
      <c r="CG1700">
        <v>0</v>
      </c>
      <c r="CH1700">
        <v>1</v>
      </c>
      <c r="CI1700">
        <v>0</v>
      </c>
      <c r="CJ1700">
        <v>0</v>
      </c>
      <c r="CK1700">
        <v>1</v>
      </c>
      <c r="CL1700" s="17">
        <v>1</v>
      </c>
      <c r="CM1700">
        <v>2.4889999999999999</v>
      </c>
      <c r="CN1700">
        <v>9699</v>
      </c>
      <c r="CO1700">
        <v>1</v>
      </c>
      <c r="CP1700">
        <v>0</v>
      </c>
      <c r="CQ1700">
        <v>18</v>
      </c>
      <c r="CR1700" s="33" t="s">
        <v>85</v>
      </c>
    </row>
    <row r="1701" spans="1:96" x14ac:dyDescent="0.25">
      <c r="A1701">
        <v>1700</v>
      </c>
      <c r="B1701">
        <v>112</v>
      </c>
      <c r="C1701" s="24" t="s">
        <v>4228</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225</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1</v>
      </c>
      <c r="BQ1701">
        <v>0</v>
      </c>
      <c r="BR1701">
        <v>0</v>
      </c>
      <c r="BS1701" s="17">
        <v>0</v>
      </c>
      <c r="BT1701">
        <v>0</v>
      </c>
      <c r="BU1701">
        <v>0</v>
      </c>
      <c r="BV1701">
        <v>0</v>
      </c>
      <c r="BW1701" s="17">
        <v>1</v>
      </c>
      <c r="BX1701">
        <v>0</v>
      </c>
      <c r="BY1701">
        <v>0</v>
      </c>
      <c r="BZ1701" s="17">
        <v>1</v>
      </c>
      <c r="CA1701">
        <v>0</v>
      </c>
      <c r="CB1701">
        <v>0</v>
      </c>
      <c r="CC1701">
        <v>0</v>
      </c>
      <c r="CD1701">
        <v>0</v>
      </c>
      <c r="CE1701">
        <v>1</v>
      </c>
      <c r="CF1701">
        <v>0</v>
      </c>
      <c r="CG1701">
        <v>0</v>
      </c>
      <c r="CH1701">
        <v>1</v>
      </c>
      <c r="CI1701">
        <v>0</v>
      </c>
      <c r="CJ1701">
        <v>0</v>
      </c>
      <c r="CK1701">
        <v>1</v>
      </c>
      <c r="CL1701" s="17">
        <v>1</v>
      </c>
      <c r="CM1701">
        <v>2.4889999999999999</v>
      </c>
      <c r="CN1701">
        <v>9699</v>
      </c>
      <c r="CO1701">
        <v>1</v>
      </c>
      <c r="CP1701">
        <v>0</v>
      </c>
      <c r="CQ1701">
        <v>18</v>
      </c>
      <c r="CR1701" s="33" t="s">
        <v>85</v>
      </c>
    </row>
    <row r="1702" spans="1:96" x14ac:dyDescent="0.25">
      <c r="A1702">
        <v>1701</v>
      </c>
      <c r="B1702">
        <v>112</v>
      </c>
      <c r="C1702" s="24" t="s">
        <v>4228</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225</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1</v>
      </c>
      <c r="BQ1702">
        <v>0</v>
      </c>
      <c r="BR1702">
        <v>0</v>
      </c>
      <c r="BS1702" s="17">
        <v>0</v>
      </c>
      <c r="BT1702">
        <v>0</v>
      </c>
      <c r="BU1702">
        <v>0</v>
      </c>
      <c r="BV1702">
        <v>0</v>
      </c>
      <c r="BW1702" s="17">
        <v>1</v>
      </c>
      <c r="BX1702">
        <v>0</v>
      </c>
      <c r="BY1702">
        <v>0</v>
      </c>
      <c r="BZ1702" s="17">
        <v>1</v>
      </c>
      <c r="CA1702">
        <v>0</v>
      </c>
      <c r="CB1702">
        <v>0</v>
      </c>
      <c r="CC1702">
        <v>0</v>
      </c>
      <c r="CD1702">
        <v>0</v>
      </c>
      <c r="CE1702">
        <v>1</v>
      </c>
      <c r="CF1702">
        <v>0</v>
      </c>
      <c r="CG1702">
        <v>0</v>
      </c>
      <c r="CH1702">
        <v>1</v>
      </c>
      <c r="CI1702">
        <v>0</v>
      </c>
      <c r="CJ1702">
        <v>0</v>
      </c>
      <c r="CK1702">
        <v>1</v>
      </c>
      <c r="CL1702" s="17">
        <v>1</v>
      </c>
      <c r="CM1702">
        <v>2.4889999999999999</v>
      </c>
      <c r="CN1702">
        <v>9699</v>
      </c>
      <c r="CO1702">
        <v>1</v>
      </c>
      <c r="CP1702">
        <v>0</v>
      </c>
      <c r="CQ1702">
        <v>18</v>
      </c>
      <c r="CR1702" s="33" t="s">
        <v>85</v>
      </c>
    </row>
    <row r="1703" spans="1:96" x14ac:dyDescent="0.25">
      <c r="A1703">
        <v>1702</v>
      </c>
      <c r="B1703">
        <v>112</v>
      </c>
      <c r="C1703" s="24" t="s">
        <v>4228</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225</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s="17">
        <v>0</v>
      </c>
      <c r="BT1703">
        <v>0</v>
      </c>
      <c r="BU1703">
        <v>0</v>
      </c>
      <c r="BV1703">
        <v>0</v>
      </c>
      <c r="BW1703" s="17">
        <v>1</v>
      </c>
      <c r="BX1703">
        <v>0</v>
      </c>
      <c r="BY1703">
        <v>0</v>
      </c>
      <c r="BZ1703" s="17">
        <v>0</v>
      </c>
      <c r="CA1703">
        <v>0</v>
      </c>
      <c r="CB1703">
        <v>0</v>
      </c>
      <c r="CC1703">
        <v>0</v>
      </c>
      <c r="CD1703">
        <v>0</v>
      </c>
      <c r="CE1703">
        <v>1</v>
      </c>
      <c r="CF1703">
        <v>0</v>
      </c>
      <c r="CG1703">
        <v>0</v>
      </c>
      <c r="CH1703">
        <v>1</v>
      </c>
      <c r="CI1703">
        <v>0</v>
      </c>
      <c r="CJ1703">
        <v>0</v>
      </c>
      <c r="CK1703">
        <v>1</v>
      </c>
      <c r="CL1703" s="17">
        <v>1</v>
      </c>
      <c r="CM1703">
        <v>2.4889999999999999</v>
      </c>
      <c r="CN1703">
        <v>9699</v>
      </c>
      <c r="CO1703">
        <v>1</v>
      </c>
      <c r="CP1703">
        <v>0</v>
      </c>
      <c r="CQ1703">
        <v>18</v>
      </c>
      <c r="CR1703" s="33" t="s">
        <v>85</v>
      </c>
    </row>
    <row r="1704" spans="1:96" x14ac:dyDescent="0.25">
      <c r="A1704">
        <v>1703</v>
      </c>
      <c r="B1704">
        <v>112</v>
      </c>
      <c r="C1704" s="24" t="s">
        <v>4228</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225</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1</v>
      </c>
      <c r="BQ1704">
        <v>0</v>
      </c>
      <c r="BR1704">
        <v>0</v>
      </c>
      <c r="BS1704" s="17">
        <v>0</v>
      </c>
      <c r="BT1704">
        <v>0</v>
      </c>
      <c r="BU1704">
        <v>0</v>
      </c>
      <c r="BV1704">
        <v>0</v>
      </c>
      <c r="BW1704" s="17">
        <v>1</v>
      </c>
      <c r="BX1704">
        <v>0</v>
      </c>
      <c r="BY1704">
        <v>0</v>
      </c>
      <c r="BZ1704" s="17">
        <v>1</v>
      </c>
      <c r="CA1704">
        <v>0</v>
      </c>
      <c r="CB1704">
        <v>0</v>
      </c>
      <c r="CC1704">
        <v>0</v>
      </c>
      <c r="CD1704">
        <v>0</v>
      </c>
      <c r="CE1704">
        <v>1</v>
      </c>
      <c r="CF1704">
        <v>0</v>
      </c>
      <c r="CG1704">
        <v>0</v>
      </c>
      <c r="CH1704">
        <v>1</v>
      </c>
      <c r="CI1704">
        <v>0</v>
      </c>
      <c r="CJ1704">
        <v>0</v>
      </c>
      <c r="CK1704">
        <v>1</v>
      </c>
      <c r="CL1704" s="17">
        <v>1</v>
      </c>
      <c r="CM1704">
        <v>2.4889999999999999</v>
      </c>
      <c r="CN1704">
        <v>9699</v>
      </c>
      <c r="CO1704">
        <v>1</v>
      </c>
      <c r="CP1704">
        <v>0</v>
      </c>
      <c r="CQ1704">
        <v>18</v>
      </c>
      <c r="CR1704" s="33" t="s">
        <v>85</v>
      </c>
    </row>
    <row r="1705" spans="1:96" x14ac:dyDescent="0.25">
      <c r="A1705">
        <v>1704</v>
      </c>
      <c r="B1705">
        <v>112</v>
      </c>
      <c r="C1705" s="24" t="s">
        <v>4228</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225</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1</v>
      </c>
      <c r="BQ1705">
        <v>0</v>
      </c>
      <c r="BR1705">
        <v>0</v>
      </c>
      <c r="BS1705" s="17">
        <v>0</v>
      </c>
      <c r="BT1705">
        <v>0</v>
      </c>
      <c r="BU1705">
        <v>0</v>
      </c>
      <c r="BV1705">
        <v>0</v>
      </c>
      <c r="BW1705" s="17">
        <v>1</v>
      </c>
      <c r="BX1705">
        <v>0</v>
      </c>
      <c r="BY1705">
        <v>0</v>
      </c>
      <c r="BZ1705" s="17">
        <v>1</v>
      </c>
      <c r="CA1705">
        <v>0</v>
      </c>
      <c r="CB1705">
        <v>0</v>
      </c>
      <c r="CC1705">
        <v>0</v>
      </c>
      <c r="CD1705">
        <v>0</v>
      </c>
      <c r="CE1705">
        <v>1</v>
      </c>
      <c r="CF1705">
        <v>0</v>
      </c>
      <c r="CG1705">
        <v>0</v>
      </c>
      <c r="CH1705">
        <v>1</v>
      </c>
      <c r="CI1705">
        <v>0</v>
      </c>
      <c r="CJ1705">
        <v>0</v>
      </c>
      <c r="CK1705">
        <v>1</v>
      </c>
      <c r="CL1705" s="17">
        <v>1</v>
      </c>
      <c r="CM1705">
        <v>2.4889999999999999</v>
      </c>
      <c r="CN1705">
        <v>9699</v>
      </c>
      <c r="CO1705">
        <v>1</v>
      </c>
      <c r="CP1705">
        <v>0</v>
      </c>
      <c r="CQ1705">
        <v>18</v>
      </c>
      <c r="CR1705" s="33" t="s">
        <v>85</v>
      </c>
    </row>
    <row r="1706" spans="1:96" x14ac:dyDescent="0.25">
      <c r="A1706">
        <v>1705</v>
      </c>
      <c r="B1706">
        <v>112</v>
      </c>
      <c r="C1706" s="24" t="s">
        <v>4228</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225</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s="17">
        <v>0</v>
      </c>
      <c r="BT1706">
        <v>0</v>
      </c>
      <c r="BU1706">
        <v>0</v>
      </c>
      <c r="BV1706">
        <v>0</v>
      </c>
      <c r="BW1706" s="17">
        <v>1</v>
      </c>
      <c r="BX1706">
        <v>0</v>
      </c>
      <c r="BY1706">
        <v>0</v>
      </c>
      <c r="BZ1706" s="17">
        <v>0</v>
      </c>
      <c r="CA1706">
        <v>1</v>
      </c>
      <c r="CB1706">
        <v>1</v>
      </c>
      <c r="CC1706">
        <v>0</v>
      </c>
      <c r="CD1706">
        <v>0</v>
      </c>
      <c r="CE1706">
        <v>1</v>
      </c>
      <c r="CF1706">
        <v>0</v>
      </c>
      <c r="CG1706">
        <v>0</v>
      </c>
      <c r="CH1706">
        <v>1</v>
      </c>
      <c r="CI1706">
        <v>0</v>
      </c>
      <c r="CJ1706">
        <v>0</v>
      </c>
      <c r="CK1706">
        <v>1</v>
      </c>
      <c r="CL1706" s="17">
        <v>1</v>
      </c>
      <c r="CM1706">
        <v>2.4889999999999999</v>
      </c>
      <c r="CN1706">
        <v>9699</v>
      </c>
      <c r="CO1706">
        <v>1</v>
      </c>
      <c r="CP1706">
        <v>0</v>
      </c>
      <c r="CQ1706">
        <v>18</v>
      </c>
      <c r="CR1706" s="33" t="s">
        <v>85</v>
      </c>
    </row>
    <row r="1707" spans="1:96" x14ac:dyDescent="0.25">
      <c r="A1707">
        <v>1706</v>
      </c>
      <c r="B1707">
        <v>112</v>
      </c>
      <c r="C1707" s="24" t="s">
        <v>4228</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225</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1</v>
      </c>
      <c r="BQ1707">
        <v>0</v>
      </c>
      <c r="BR1707">
        <v>0</v>
      </c>
      <c r="BS1707" s="17">
        <v>0</v>
      </c>
      <c r="BT1707">
        <v>0</v>
      </c>
      <c r="BU1707">
        <v>0</v>
      </c>
      <c r="BV1707">
        <v>0</v>
      </c>
      <c r="BW1707" s="17">
        <v>1</v>
      </c>
      <c r="BX1707">
        <v>0</v>
      </c>
      <c r="BY1707">
        <v>0</v>
      </c>
      <c r="BZ1707" s="17">
        <v>1</v>
      </c>
      <c r="CA1707">
        <v>1</v>
      </c>
      <c r="CB1707">
        <v>1</v>
      </c>
      <c r="CC1707">
        <v>0</v>
      </c>
      <c r="CD1707">
        <v>0</v>
      </c>
      <c r="CE1707">
        <v>1</v>
      </c>
      <c r="CF1707">
        <v>0</v>
      </c>
      <c r="CG1707">
        <v>0</v>
      </c>
      <c r="CH1707">
        <v>1</v>
      </c>
      <c r="CI1707">
        <v>0</v>
      </c>
      <c r="CJ1707">
        <v>0</v>
      </c>
      <c r="CK1707">
        <v>1</v>
      </c>
      <c r="CL1707" s="17">
        <v>1</v>
      </c>
      <c r="CM1707">
        <v>2.4889999999999999</v>
      </c>
      <c r="CN1707">
        <v>9699</v>
      </c>
      <c r="CO1707">
        <v>1</v>
      </c>
      <c r="CP1707">
        <v>0</v>
      </c>
      <c r="CQ1707">
        <v>18</v>
      </c>
      <c r="CR1707" s="33" t="s">
        <v>85</v>
      </c>
    </row>
    <row r="1708" spans="1:96" x14ac:dyDescent="0.25">
      <c r="A1708">
        <v>1707</v>
      </c>
      <c r="B1708">
        <v>112</v>
      </c>
      <c r="C1708" s="24" t="s">
        <v>4228</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225</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1</v>
      </c>
      <c r="BQ1708">
        <v>0</v>
      </c>
      <c r="BR1708">
        <v>0</v>
      </c>
      <c r="BS1708" s="17">
        <v>0</v>
      </c>
      <c r="BT1708">
        <v>0</v>
      </c>
      <c r="BU1708">
        <v>0</v>
      </c>
      <c r="BV1708">
        <v>0</v>
      </c>
      <c r="BW1708" s="17">
        <v>1</v>
      </c>
      <c r="BX1708">
        <v>0</v>
      </c>
      <c r="BY1708">
        <v>0</v>
      </c>
      <c r="BZ1708" s="17">
        <v>1</v>
      </c>
      <c r="CA1708">
        <v>1</v>
      </c>
      <c r="CB1708">
        <v>1</v>
      </c>
      <c r="CC1708">
        <v>0</v>
      </c>
      <c r="CD1708">
        <v>0</v>
      </c>
      <c r="CE1708">
        <v>1</v>
      </c>
      <c r="CF1708">
        <v>0</v>
      </c>
      <c r="CG1708">
        <v>0</v>
      </c>
      <c r="CH1708">
        <v>1</v>
      </c>
      <c r="CI1708">
        <v>0</v>
      </c>
      <c r="CJ1708">
        <v>0</v>
      </c>
      <c r="CK1708">
        <v>1</v>
      </c>
      <c r="CL1708" s="17">
        <v>1</v>
      </c>
      <c r="CM1708">
        <v>2.4889999999999999</v>
      </c>
      <c r="CN1708">
        <v>9699</v>
      </c>
      <c r="CO1708">
        <v>1</v>
      </c>
      <c r="CP1708">
        <v>0</v>
      </c>
      <c r="CQ1708">
        <v>18</v>
      </c>
      <c r="CR1708" s="33" t="s">
        <v>85</v>
      </c>
    </row>
    <row r="1709" spans="1:96" x14ac:dyDescent="0.25">
      <c r="A1709">
        <v>1708</v>
      </c>
      <c r="B1709">
        <v>112</v>
      </c>
      <c r="C1709" s="24" t="s">
        <v>4228</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225</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s="17">
        <v>0</v>
      </c>
      <c r="BT1709">
        <v>0</v>
      </c>
      <c r="BU1709">
        <v>0</v>
      </c>
      <c r="BV1709">
        <v>0</v>
      </c>
      <c r="BW1709" s="17">
        <v>1</v>
      </c>
      <c r="BX1709">
        <v>0</v>
      </c>
      <c r="BY1709">
        <v>0</v>
      </c>
      <c r="BZ1709" s="17">
        <v>0</v>
      </c>
      <c r="CA1709">
        <v>1</v>
      </c>
      <c r="CB1709">
        <v>1</v>
      </c>
      <c r="CC1709">
        <v>0</v>
      </c>
      <c r="CD1709">
        <v>0</v>
      </c>
      <c r="CE1709">
        <v>1</v>
      </c>
      <c r="CF1709">
        <v>0</v>
      </c>
      <c r="CG1709">
        <v>0</v>
      </c>
      <c r="CH1709">
        <v>1</v>
      </c>
      <c r="CI1709">
        <v>0</v>
      </c>
      <c r="CJ1709">
        <v>0</v>
      </c>
      <c r="CK1709">
        <v>1</v>
      </c>
      <c r="CL1709" s="17">
        <v>1</v>
      </c>
      <c r="CM1709">
        <v>2.4889999999999999</v>
      </c>
      <c r="CN1709">
        <v>9699</v>
      </c>
      <c r="CO1709">
        <v>1</v>
      </c>
      <c r="CP1709">
        <v>0</v>
      </c>
      <c r="CQ1709">
        <v>18</v>
      </c>
      <c r="CR1709" s="33" t="s">
        <v>85</v>
      </c>
    </row>
    <row r="1710" spans="1:96" x14ac:dyDescent="0.25">
      <c r="A1710">
        <v>1709</v>
      </c>
      <c r="B1710">
        <v>112</v>
      </c>
      <c r="C1710" s="24" t="s">
        <v>4228</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225</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1</v>
      </c>
      <c r="BQ1710">
        <v>0</v>
      </c>
      <c r="BR1710">
        <v>0</v>
      </c>
      <c r="BS1710" s="17">
        <v>0</v>
      </c>
      <c r="BT1710">
        <v>0</v>
      </c>
      <c r="BU1710">
        <v>0</v>
      </c>
      <c r="BV1710">
        <v>0</v>
      </c>
      <c r="BW1710" s="17">
        <v>1</v>
      </c>
      <c r="BX1710">
        <v>0</v>
      </c>
      <c r="BY1710">
        <v>0</v>
      </c>
      <c r="BZ1710" s="17">
        <v>1</v>
      </c>
      <c r="CA1710">
        <v>1</v>
      </c>
      <c r="CB1710">
        <v>1</v>
      </c>
      <c r="CC1710">
        <v>0</v>
      </c>
      <c r="CD1710">
        <v>0</v>
      </c>
      <c r="CE1710">
        <v>1</v>
      </c>
      <c r="CF1710">
        <v>0</v>
      </c>
      <c r="CG1710">
        <v>0</v>
      </c>
      <c r="CH1710">
        <v>1</v>
      </c>
      <c r="CI1710">
        <v>0</v>
      </c>
      <c r="CJ1710">
        <v>0</v>
      </c>
      <c r="CK1710">
        <v>1</v>
      </c>
      <c r="CL1710" s="17">
        <v>1</v>
      </c>
      <c r="CM1710">
        <v>2.4889999999999999</v>
      </c>
      <c r="CN1710">
        <v>9699</v>
      </c>
      <c r="CO1710">
        <v>1</v>
      </c>
      <c r="CP1710">
        <v>0</v>
      </c>
      <c r="CQ1710">
        <v>18</v>
      </c>
      <c r="CR1710" s="33" t="s">
        <v>85</v>
      </c>
    </row>
    <row r="1711" spans="1:96" x14ac:dyDescent="0.25">
      <c r="A1711">
        <v>1710</v>
      </c>
      <c r="B1711">
        <v>112</v>
      </c>
      <c r="C1711" s="24" t="s">
        <v>4228</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225</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1</v>
      </c>
      <c r="BQ1711">
        <v>0</v>
      </c>
      <c r="BR1711">
        <v>0</v>
      </c>
      <c r="BS1711" s="17">
        <v>0</v>
      </c>
      <c r="BT1711">
        <v>0</v>
      </c>
      <c r="BU1711">
        <v>0</v>
      </c>
      <c r="BV1711">
        <v>0</v>
      </c>
      <c r="BW1711" s="17">
        <v>1</v>
      </c>
      <c r="BX1711">
        <v>0</v>
      </c>
      <c r="BY1711">
        <v>0</v>
      </c>
      <c r="BZ1711" s="17">
        <v>1</v>
      </c>
      <c r="CA1711">
        <v>1</v>
      </c>
      <c r="CB1711">
        <v>1</v>
      </c>
      <c r="CC1711">
        <v>0</v>
      </c>
      <c r="CD1711">
        <v>0</v>
      </c>
      <c r="CE1711">
        <v>1</v>
      </c>
      <c r="CF1711">
        <v>0</v>
      </c>
      <c r="CG1711">
        <v>0</v>
      </c>
      <c r="CH1711">
        <v>1</v>
      </c>
      <c r="CI1711">
        <v>0</v>
      </c>
      <c r="CJ1711">
        <v>0</v>
      </c>
      <c r="CK1711">
        <v>1</v>
      </c>
      <c r="CL1711" s="17">
        <v>1</v>
      </c>
      <c r="CM1711">
        <v>2.4889999999999999</v>
      </c>
      <c r="CN1711">
        <v>9699</v>
      </c>
      <c r="CO1711">
        <v>1</v>
      </c>
      <c r="CP1711">
        <v>0</v>
      </c>
      <c r="CQ1711">
        <v>18</v>
      </c>
      <c r="CR1711" s="33" t="s">
        <v>85</v>
      </c>
    </row>
    <row r="1712" spans="1:96" x14ac:dyDescent="0.25">
      <c r="A1712">
        <v>1711</v>
      </c>
      <c r="B1712">
        <v>112</v>
      </c>
      <c r="C1712" s="24" t="s">
        <v>4228</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225</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s="17">
        <v>0</v>
      </c>
      <c r="BT1712">
        <v>0</v>
      </c>
      <c r="BU1712">
        <v>0</v>
      </c>
      <c r="BV1712">
        <v>0</v>
      </c>
      <c r="BW1712" s="17">
        <v>1</v>
      </c>
      <c r="BX1712">
        <v>0</v>
      </c>
      <c r="BY1712">
        <v>0</v>
      </c>
      <c r="BZ1712" s="17">
        <v>0</v>
      </c>
      <c r="CA1712">
        <v>0</v>
      </c>
      <c r="CB1712">
        <v>0</v>
      </c>
      <c r="CC1712">
        <v>0</v>
      </c>
      <c r="CD1712">
        <v>0</v>
      </c>
      <c r="CE1712">
        <v>1</v>
      </c>
      <c r="CF1712">
        <v>0</v>
      </c>
      <c r="CG1712">
        <v>0</v>
      </c>
      <c r="CH1712">
        <v>1</v>
      </c>
      <c r="CI1712">
        <v>0</v>
      </c>
      <c r="CJ1712">
        <v>0</v>
      </c>
      <c r="CK1712">
        <v>1</v>
      </c>
      <c r="CL1712" s="17">
        <v>1</v>
      </c>
      <c r="CM1712">
        <v>2.4889999999999999</v>
      </c>
      <c r="CN1712">
        <v>9699</v>
      </c>
      <c r="CO1712">
        <v>1</v>
      </c>
      <c r="CP1712">
        <v>0</v>
      </c>
      <c r="CQ1712">
        <v>18</v>
      </c>
      <c r="CR1712" s="33" t="s">
        <v>85</v>
      </c>
    </row>
    <row r="1713" spans="1:96" x14ac:dyDescent="0.25">
      <c r="A1713">
        <v>1712</v>
      </c>
      <c r="B1713">
        <v>112</v>
      </c>
      <c r="C1713" s="24" t="s">
        <v>4228</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225</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1</v>
      </c>
      <c r="BQ1713">
        <v>0</v>
      </c>
      <c r="BR1713">
        <v>0</v>
      </c>
      <c r="BS1713" s="17">
        <v>0</v>
      </c>
      <c r="BT1713">
        <v>0</v>
      </c>
      <c r="BU1713">
        <v>0</v>
      </c>
      <c r="BV1713">
        <v>0</v>
      </c>
      <c r="BW1713" s="17">
        <v>1</v>
      </c>
      <c r="BX1713">
        <v>0</v>
      </c>
      <c r="BY1713">
        <v>0</v>
      </c>
      <c r="BZ1713" s="17">
        <v>1</v>
      </c>
      <c r="CA1713">
        <v>0</v>
      </c>
      <c r="CB1713">
        <v>0</v>
      </c>
      <c r="CC1713">
        <v>0</v>
      </c>
      <c r="CD1713">
        <v>0</v>
      </c>
      <c r="CE1713">
        <v>1</v>
      </c>
      <c r="CF1713">
        <v>0</v>
      </c>
      <c r="CG1713">
        <v>0</v>
      </c>
      <c r="CH1713">
        <v>1</v>
      </c>
      <c r="CI1713">
        <v>0</v>
      </c>
      <c r="CJ1713">
        <v>0</v>
      </c>
      <c r="CK1713">
        <v>1</v>
      </c>
      <c r="CL1713" s="17">
        <v>1</v>
      </c>
      <c r="CM1713">
        <v>2.4889999999999999</v>
      </c>
      <c r="CN1713">
        <v>9699</v>
      </c>
      <c r="CO1713">
        <v>1</v>
      </c>
      <c r="CP1713">
        <v>0</v>
      </c>
      <c r="CQ1713">
        <v>18</v>
      </c>
      <c r="CR1713" s="33" t="s">
        <v>85</v>
      </c>
    </row>
    <row r="1714" spans="1:96" x14ac:dyDescent="0.25">
      <c r="A1714">
        <v>1713</v>
      </c>
      <c r="B1714">
        <v>112</v>
      </c>
      <c r="C1714" s="24" t="s">
        <v>4228</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225</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1</v>
      </c>
      <c r="BQ1714">
        <v>0</v>
      </c>
      <c r="BR1714">
        <v>0</v>
      </c>
      <c r="BS1714" s="17">
        <v>0</v>
      </c>
      <c r="BT1714">
        <v>0</v>
      </c>
      <c r="BU1714">
        <v>0</v>
      </c>
      <c r="BV1714">
        <v>0</v>
      </c>
      <c r="BW1714" s="17">
        <v>1</v>
      </c>
      <c r="BX1714">
        <v>0</v>
      </c>
      <c r="BY1714">
        <v>0</v>
      </c>
      <c r="BZ1714" s="17">
        <v>1</v>
      </c>
      <c r="CA1714">
        <v>0</v>
      </c>
      <c r="CB1714">
        <v>0</v>
      </c>
      <c r="CC1714">
        <v>0</v>
      </c>
      <c r="CD1714">
        <v>0</v>
      </c>
      <c r="CE1714">
        <v>1</v>
      </c>
      <c r="CF1714">
        <v>0</v>
      </c>
      <c r="CG1714">
        <v>0</v>
      </c>
      <c r="CH1714">
        <v>1</v>
      </c>
      <c r="CI1714">
        <v>0</v>
      </c>
      <c r="CJ1714">
        <v>0</v>
      </c>
      <c r="CK1714">
        <v>1</v>
      </c>
      <c r="CL1714" s="17">
        <v>1</v>
      </c>
      <c r="CM1714">
        <v>2.4889999999999999</v>
      </c>
      <c r="CN1714">
        <v>9699</v>
      </c>
      <c r="CO1714">
        <v>1</v>
      </c>
      <c r="CP1714">
        <v>0</v>
      </c>
      <c r="CQ1714">
        <v>18</v>
      </c>
      <c r="CR1714" s="33" t="s">
        <v>85</v>
      </c>
    </row>
    <row r="1715" spans="1:96" x14ac:dyDescent="0.25">
      <c r="A1715">
        <v>1714</v>
      </c>
      <c r="B1715">
        <v>112</v>
      </c>
      <c r="C1715" s="24" t="s">
        <v>4228</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225</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s="17">
        <v>0</v>
      </c>
      <c r="BT1715">
        <v>0</v>
      </c>
      <c r="BU1715">
        <v>0</v>
      </c>
      <c r="BV1715">
        <v>0</v>
      </c>
      <c r="BW1715" s="17">
        <v>1</v>
      </c>
      <c r="BX1715">
        <v>0</v>
      </c>
      <c r="BY1715">
        <v>0</v>
      </c>
      <c r="BZ1715" s="17">
        <v>0</v>
      </c>
      <c r="CA1715">
        <v>0</v>
      </c>
      <c r="CB1715">
        <v>0</v>
      </c>
      <c r="CC1715">
        <v>0</v>
      </c>
      <c r="CD1715">
        <v>0</v>
      </c>
      <c r="CE1715">
        <v>1</v>
      </c>
      <c r="CF1715">
        <v>0</v>
      </c>
      <c r="CG1715">
        <v>0</v>
      </c>
      <c r="CH1715">
        <v>1</v>
      </c>
      <c r="CI1715">
        <v>0</v>
      </c>
      <c r="CJ1715">
        <v>0</v>
      </c>
      <c r="CK1715">
        <v>1</v>
      </c>
      <c r="CL1715" s="17">
        <v>1</v>
      </c>
      <c r="CM1715">
        <v>2.4889999999999999</v>
      </c>
      <c r="CN1715">
        <v>9699</v>
      </c>
      <c r="CO1715">
        <v>1</v>
      </c>
      <c r="CP1715">
        <v>0</v>
      </c>
      <c r="CQ1715">
        <v>18</v>
      </c>
      <c r="CR1715" s="33" t="s">
        <v>85</v>
      </c>
    </row>
    <row r="1716" spans="1:96" x14ac:dyDescent="0.25">
      <c r="A1716">
        <v>1715</v>
      </c>
      <c r="B1716">
        <v>112</v>
      </c>
      <c r="C1716" s="24" t="s">
        <v>4228</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225</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1</v>
      </c>
      <c r="BQ1716">
        <v>0</v>
      </c>
      <c r="BR1716">
        <v>0</v>
      </c>
      <c r="BS1716" s="17">
        <v>0</v>
      </c>
      <c r="BT1716">
        <v>0</v>
      </c>
      <c r="BU1716">
        <v>0</v>
      </c>
      <c r="BV1716">
        <v>0</v>
      </c>
      <c r="BW1716" s="17">
        <v>1</v>
      </c>
      <c r="BX1716">
        <v>0</v>
      </c>
      <c r="BY1716">
        <v>0</v>
      </c>
      <c r="BZ1716" s="17">
        <v>1</v>
      </c>
      <c r="CA1716">
        <v>0</v>
      </c>
      <c r="CB1716">
        <v>0</v>
      </c>
      <c r="CC1716">
        <v>0</v>
      </c>
      <c r="CD1716">
        <v>0</v>
      </c>
      <c r="CE1716">
        <v>1</v>
      </c>
      <c r="CF1716">
        <v>0</v>
      </c>
      <c r="CG1716">
        <v>0</v>
      </c>
      <c r="CH1716">
        <v>1</v>
      </c>
      <c r="CI1716">
        <v>0</v>
      </c>
      <c r="CJ1716">
        <v>0</v>
      </c>
      <c r="CK1716">
        <v>1</v>
      </c>
      <c r="CL1716" s="17">
        <v>1</v>
      </c>
      <c r="CM1716">
        <v>2.4889999999999999</v>
      </c>
      <c r="CN1716">
        <v>9699</v>
      </c>
      <c r="CO1716">
        <v>1</v>
      </c>
      <c r="CP1716">
        <v>0</v>
      </c>
      <c r="CQ1716">
        <v>18</v>
      </c>
      <c r="CR1716" s="33" t="s">
        <v>85</v>
      </c>
    </row>
    <row r="1717" spans="1:96" x14ac:dyDescent="0.25">
      <c r="A1717">
        <v>1716</v>
      </c>
      <c r="B1717">
        <v>112</v>
      </c>
      <c r="C1717" s="24" t="s">
        <v>4228</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225</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1</v>
      </c>
      <c r="BQ1717">
        <v>0</v>
      </c>
      <c r="BR1717">
        <v>0</v>
      </c>
      <c r="BS1717" s="17">
        <v>0</v>
      </c>
      <c r="BT1717">
        <v>0</v>
      </c>
      <c r="BU1717">
        <v>0</v>
      </c>
      <c r="BV1717">
        <v>0</v>
      </c>
      <c r="BW1717" s="17">
        <v>1</v>
      </c>
      <c r="BX1717">
        <v>0</v>
      </c>
      <c r="BY1717">
        <v>0</v>
      </c>
      <c r="BZ1717" s="17">
        <v>1</v>
      </c>
      <c r="CA1717">
        <v>0</v>
      </c>
      <c r="CB1717">
        <v>0</v>
      </c>
      <c r="CC1717">
        <v>0</v>
      </c>
      <c r="CD1717">
        <v>0</v>
      </c>
      <c r="CE1717">
        <v>1</v>
      </c>
      <c r="CF1717">
        <v>0</v>
      </c>
      <c r="CG1717">
        <v>0</v>
      </c>
      <c r="CH1717">
        <v>1</v>
      </c>
      <c r="CI1717">
        <v>0</v>
      </c>
      <c r="CJ1717">
        <v>0</v>
      </c>
      <c r="CK1717">
        <v>1</v>
      </c>
      <c r="CL1717" s="17">
        <v>1</v>
      </c>
      <c r="CM1717">
        <v>2.4889999999999999</v>
      </c>
      <c r="CN1717">
        <v>9699</v>
      </c>
      <c r="CO1717">
        <v>1</v>
      </c>
      <c r="CP1717">
        <v>0</v>
      </c>
      <c r="CQ1717">
        <v>18</v>
      </c>
      <c r="CR1717" s="33" t="s">
        <v>85</v>
      </c>
    </row>
    <row r="1718" spans="1:96" x14ac:dyDescent="0.25">
      <c r="A1718">
        <v>1717</v>
      </c>
      <c r="B1718">
        <v>112</v>
      </c>
      <c r="C1718" s="24" t="s">
        <v>4228</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225</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s="17">
        <v>0</v>
      </c>
      <c r="BT1718">
        <v>0</v>
      </c>
      <c r="BU1718">
        <v>0</v>
      </c>
      <c r="BV1718">
        <v>0</v>
      </c>
      <c r="BW1718" s="17">
        <v>1</v>
      </c>
      <c r="BX1718">
        <v>0</v>
      </c>
      <c r="BY1718">
        <v>0</v>
      </c>
      <c r="BZ1718" s="17">
        <v>0</v>
      </c>
      <c r="CA1718">
        <v>1</v>
      </c>
      <c r="CB1718">
        <v>1</v>
      </c>
      <c r="CC1718">
        <v>0</v>
      </c>
      <c r="CD1718">
        <v>0</v>
      </c>
      <c r="CE1718">
        <v>1</v>
      </c>
      <c r="CF1718">
        <v>0</v>
      </c>
      <c r="CG1718">
        <v>0</v>
      </c>
      <c r="CH1718">
        <v>1</v>
      </c>
      <c r="CI1718">
        <v>0</v>
      </c>
      <c r="CJ1718">
        <v>0</v>
      </c>
      <c r="CK1718">
        <v>1</v>
      </c>
      <c r="CL1718" s="17">
        <v>1</v>
      </c>
      <c r="CM1718">
        <v>2.4889999999999999</v>
      </c>
      <c r="CN1718">
        <v>9699</v>
      </c>
      <c r="CO1718">
        <v>1</v>
      </c>
      <c r="CP1718">
        <v>0</v>
      </c>
      <c r="CQ1718">
        <v>18</v>
      </c>
      <c r="CR1718" s="33" t="s">
        <v>85</v>
      </c>
    </row>
    <row r="1719" spans="1:96" x14ac:dyDescent="0.25">
      <c r="A1719">
        <v>1718</v>
      </c>
      <c r="B1719">
        <v>112</v>
      </c>
      <c r="C1719" s="24" t="s">
        <v>4228</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225</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1</v>
      </c>
      <c r="BQ1719">
        <v>0</v>
      </c>
      <c r="BR1719">
        <v>0</v>
      </c>
      <c r="BS1719" s="17">
        <v>0</v>
      </c>
      <c r="BT1719">
        <v>0</v>
      </c>
      <c r="BU1719">
        <v>0</v>
      </c>
      <c r="BV1719">
        <v>0</v>
      </c>
      <c r="BW1719" s="17">
        <v>1</v>
      </c>
      <c r="BX1719">
        <v>0</v>
      </c>
      <c r="BY1719">
        <v>0</v>
      </c>
      <c r="BZ1719" s="17">
        <v>1</v>
      </c>
      <c r="CA1719">
        <v>1</v>
      </c>
      <c r="CB1719">
        <v>1</v>
      </c>
      <c r="CC1719">
        <v>0</v>
      </c>
      <c r="CD1719">
        <v>0</v>
      </c>
      <c r="CE1719">
        <v>1</v>
      </c>
      <c r="CF1719">
        <v>0</v>
      </c>
      <c r="CG1719">
        <v>0</v>
      </c>
      <c r="CH1719">
        <v>1</v>
      </c>
      <c r="CI1719">
        <v>0</v>
      </c>
      <c r="CJ1719">
        <v>0</v>
      </c>
      <c r="CK1719">
        <v>1</v>
      </c>
      <c r="CL1719" s="17">
        <v>1</v>
      </c>
      <c r="CM1719">
        <v>2.4889999999999999</v>
      </c>
      <c r="CN1719">
        <v>9699</v>
      </c>
      <c r="CO1719">
        <v>1</v>
      </c>
      <c r="CP1719">
        <v>0</v>
      </c>
      <c r="CQ1719">
        <v>18</v>
      </c>
      <c r="CR1719" s="33" t="s">
        <v>85</v>
      </c>
    </row>
    <row r="1720" spans="1:96" x14ac:dyDescent="0.25">
      <c r="A1720">
        <v>1719</v>
      </c>
      <c r="B1720">
        <v>112</v>
      </c>
      <c r="C1720" s="24" t="s">
        <v>4228</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225</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1</v>
      </c>
      <c r="BQ1720">
        <v>0</v>
      </c>
      <c r="BR1720">
        <v>0</v>
      </c>
      <c r="BS1720" s="17">
        <v>0</v>
      </c>
      <c r="BT1720">
        <v>0</v>
      </c>
      <c r="BU1720">
        <v>0</v>
      </c>
      <c r="BV1720">
        <v>0</v>
      </c>
      <c r="BW1720" s="17">
        <v>1</v>
      </c>
      <c r="BX1720">
        <v>0</v>
      </c>
      <c r="BY1720">
        <v>0</v>
      </c>
      <c r="BZ1720" s="17">
        <v>1</v>
      </c>
      <c r="CA1720">
        <v>1</v>
      </c>
      <c r="CB1720">
        <v>1</v>
      </c>
      <c r="CC1720">
        <v>0</v>
      </c>
      <c r="CD1720">
        <v>0</v>
      </c>
      <c r="CE1720">
        <v>1</v>
      </c>
      <c r="CF1720">
        <v>0</v>
      </c>
      <c r="CG1720">
        <v>0</v>
      </c>
      <c r="CH1720">
        <v>1</v>
      </c>
      <c r="CI1720">
        <v>0</v>
      </c>
      <c r="CJ1720">
        <v>0</v>
      </c>
      <c r="CK1720">
        <v>1</v>
      </c>
      <c r="CL1720" s="17">
        <v>1</v>
      </c>
      <c r="CM1720">
        <v>2.4889999999999999</v>
      </c>
      <c r="CN1720">
        <v>9699</v>
      </c>
      <c r="CO1720">
        <v>1</v>
      </c>
      <c r="CP1720">
        <v>0</v>
      </c>
      <c r="CQ1720">
        <v>18</v>
      </c>
      <c r="CR1720" s="33" t="s">
        <v>85</v>
      </c>
    </row>
    <row r="1721" spans="1:96" x14ac:dyDescent="0.25">
      <c r="A1721">
        <v>1720</v>
      </c>
      <c r="B1721">
        <v>112</v>
      </c>
      <c r="C1721" s="24" t="s">
        <v>4228</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225</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s="17">
        <v>0</v>
      </c>
      <c r="BT1721">
        <v>0</v>
      </c>
      <c r="BU1721">
        <v>0</v>
      </c>
      <c r="BV1721">
        <v>0</v>
      </c>
      <c r="BW1721" s="17">
        <v>1</v>
      </c>
      <c r="BX1721">
        <v>0</v>
      </c>
      <c r="BY1721">
        <v>0</v>
      </c>
      <c r="BZ1721" s="17">
        <v>0</v>
      </c>
      <c r="CA1721">
        <v>1</v>
      </c>
      <c r="CB1721">
        <v>1</v>
      </c>
      <c r="CC1721">
        <v>0</v>
      </c>
      <c r="CD1721">
        <v>0</v>
      </c>
      <c r="CE1721">
        <v>1</v>
      </c>
      <c r="CF1721">
        <v>0</v>
      </c>
      <c r="CG1721">
        <v>0</v>
      </c>
      <c r="CH1721">
        <v>1</v>
      </c>
      <c r="CI1721">
        <v>0</v>
      </c>
      <c r="CJ1721">
        <v>0</v>
      </c>
      <c r="CK1721">
        <v>1</v>
      </c>
      <c r="CL1721" s="17">
        <v>1</v>
      </c>
      <c r="CM1721">
        <v>2.4889999999999999</v>
      </c>
      <c r="CN1721">
        <v>9699</v>
      </c>
      <c r="CO1721">
        <v>1</v>
      </c>
      <c r="CP1721">
        <v>0</v>
      </c>
      <c r="CQ1721">
        <v>18</v>
      </c>
      <c r="CR1721" s="33" t="s">
        <v>85</v>
      </c>
    </row>
    <row r="1722" spans="1:96" x14ac:dyDescent="0.25">
      <c r="A1722">
        <v>1721</v>
      </c>
      <c r="B1722">
        <v>112</v>
      </c>
      <c r="C1722" s="24" t="s">
        <v>4228</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225</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1</v>
      </c>
      <c r="BQ1722">
        <v>0</v>
      </c>
      <c r="BR1722">
        <v>0</v>
      </c>
      <c r="BS1722" s="17">
        <v>0</v>
      </c>
      <c r="BT1722">
        <v>0</v>
      </c>
      <c r="BU1722">
        <v>0</v>
      </c>
      <c r="BV1722">
        <v>0</v>
      </c>
      <c r="BW1722" s="17">
        <v>1</v>
      </c>
      <c r="BX1722">
        <v>0</v>
      </c>
      <c r="BY1722">
        <v>0</v>
      </c>
      <c r="BZ1722" s="17">
        <v>1</v>
      </c>
      <c r="CA1722">
        <v>1</v>
      </c>
      <c r="CB1722">
        <v>1</v>
      </c>
      <c r="CC1722">
        <v>0</v>
      </c>
      <c r="CD1722">
        <v>0</v>
      </c>
      <c r="CE1722">
        <v>1</v>
      </c>
      <c r="CF1722">
        <v>0</v>
      </c>
      <c r="CG1722">
        <v>0</v>
      </c>
      <c r="CH1722">
        <v>1</v>
      </c>
      <c r="CI1722">
        <v>0</v>
      </c>
      <c r="CJ1722">
        <v>0</v>
      </c>
      <c r="CK1722">
        <v>1</v>
      </c>
      <c r="CL1722" s="17">
        <v>1</v>
      </c>
      <c r="CM1722">
        <v>2.4889999999999999</v>
      </c>
      <c r="CN1722">
        <v>9699</v>
      </c>
      <c r="CO1722">
        <v>1</v>
      </c>
      <c r="CP1722">
        <v>0</v>
      </c>
      <c r="CQ1722">
        <v>18</v>
      </c>
      <c r="CR1722" s="33" t="s">
        <v>85</v>
      </c>
    </row>
    <row r="1723" spans="1:96" x14ac:dyDescent="0.25">
      <c r="A1723">
        <v>1722</v>
      </c>
      <c r="B1723">
        <v>112</v>
      </c>
      <c r="C1723" s="24" t="s">
        <v>4228</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225</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1</v>
      </c>
      <c r="BQ1723">
        <v>0</v>
      </c>
      <c r="BR1723">
        <v>0</v>
      </c>
      <c r="BS1723" s="17">
        <v>0</v>
      </c>
      <c r="BT1723">
        <v>0</v>
      </c>
      <c r="BU1723">
        <v>0</v>
      </c>
      <c r="BV1723">
        <v>0</v>
      </c>
      <c r="BW1723" s="17">
        <v>1</v>
      </c>
      <c r="BX1723">
        <v>0</v>
      </c>
      <c r="BY1723">
        <v>0</v>
      </c>
      <c r="BZ1723" s="17">
        <v>1</v>
      </c>
      <c r="CA1723">
        <v>1</v>
      </c>
      <c r="CB1723">
        <v>1</v>
      </c>
      <c r="CC1723">
        <v>0</v>
      </c>
      <c r="CD1723">
        <v>0</v>
      </c>
      <c r="CE1723">
        <v>1</v>
      </c>
      <c r="CF1723">
        <v>0</v>
      </c>
      <c r="CG1723">
        <v>0</v>
      </c>
      <c r="CH1723">
        <v>1</v>
      </c>
      <c r="CI1723">
        <v>0</v>
      </c>
      <c r="CJ1723">
        <v>0</v>
      </c>
      <c r="CK1723">
        <v>1</v>
      </c>
      <c r="CL1723" s="17">
        <v>1</v>
      </c>
      <c r="CM1723">
        <v>2.4889999999999999</v>
      </c>
      <c r="CN1723">
        <v>9699</v>
      </c>
      <c r="CO1723">
        <v>1</v>
      </c>
      <c r="CP1723">
        <v>0</v>
      </c>
      <c r="CQ1723">
        <v>18</v>
      </c>
      <c r="CR1723" s="33" t="s">
        <v>85</v>
      </c>
    </row>
    <row r="1724" spans="1:96" x14ac:dyDescent="0.25">
      <c r="A1724">
        <v>1723</v>
      </c>
      <c r="B1724">
        <v>113</v>
      </c>
      <c r="C1724" s="24" t="s">
        <v>4233</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225</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1</v>
      </c>
      <c r="BQ1724">
        <v>0</v>
      </c>
      <c r="BR1724">
        <v>0</v>
      </c>
      <c r="BS1724" s="17">
        <v>0</v>
      </c>
      <c r="BT1724">
        <v>0</v>
      </c>
      <c r="BU1724">
        <v>0</v>
      </c>
      <c r="BV1724">
        <v>0</v>
      </c>
      <c r="BW1724" s="17">
        <v>1</v>
      </c>
      <c r="BX1724">
        <v>0</v>
      </c>
      <c r="BY1724">
        <v>0</v>
      </c>
      <c r="BZ1724">
        <v>1</v>
      </c>
      <c r="CA1724">
        <v>0</v>
      </c>
      <c r="CB1724">
        <v>0</v>
      </c>
      <c r="CC1724">
        <v>0</v>
      </c>
      <c r="CD1724">
        <v>0</v>
      </c>
      <c r="CE1724">
        <v>0</v>
      </c>
      <c r="CF1724">
        <v>0</v>
      </c>
      <c r="CG1724">
        <v>0</v>
      </c>
      <c r="CH1724">
        <v>0</v>
      </c>
      <c r="CI1724">
        <v>0</v>
      </c>
      <c r="CJ1724">
        <v>0</v>
      </c>
      <c r="CK1724">
        <v>1</v>
      </c>
      <c r="CL1724" s="17">
        <v>1</v>
      </c>
      <c r="CM1724">
        <v>3.879</v>
      </c>
      <c r="CN1724">
        <v>264</v>
      </c>
      <c r="CO1724">
        <v>1</v>
      </c>
      <c r="CP1724">
        <v>0</v>
      </c>
      <c r="CQ1724">
        <v>35</v>
      </c>
      <c r="CR1724" s="33" t="s">
        <v>85</v>
      </c>
    </row>
    <row r="1725" spans="1:96" x14ac:dyDescent="0.25">
      <c r="A1725">
        <v>1724</v>
      </c>
      <c r="B1725">
        <v>113</v>
      </c>
      <c r="C1725" s="24" t="s">
        <v>4233</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225</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1</v>
      </c>
      <c r="BQ1725">
        <v>0</v>
      </c>
      <c r="BR1725">
        <v>0</v>
      </c>
      <c r="BS1725" s="17">
        <v>0</v>
      </c>
      <c r="BT1725">
        <v>0</v>
      </c>
      <c r="BU1725">
        <v>0</v>
      </c>
      <c r="BV1725">
        <v>0</v>
      </c>
      <c r="BW1725" s="17">
        <v>1</v>
      </c>
      <c r="BX1725">
        <v>0</v>
      </c>
      <c r="BY1725">
        <v>0</v>
      </c>
      <c r="BZ1725">
        <v>1</v>
      </c>
      <c r="CA1725">
        <v>0</v>
      </c>
      <c r="CB1725">
        <v>0</v>
      </c>
      <c r="CC1725">
        <v>0</v>
      </c>
      <c r="CD1725">
        <v>0</v>
      </c>
      <c r="CE1725">
        <v>0</v>
      </c>
      <c r="CF1725">
        <v>0</v>
      </c>
      <c r="CG1725">
        <v>0</v>
      </c>
      <c r="CH1725">
        <v>0</v>
      </c>
      <c r="CI1725">
        <v>0</v>
      </c>
      <c r="CJ1725">
        <v>0</v>
      </c>
      <c r="CK1725">
        <v>1</v>
      </c>
      <c r="CL1725" s="17">
        <v>1</v>
      </c>
      <c r="CM1725">
        <v>3.879</v>
      </c>
      <c r="CN1725">
        <v>264</v>
      </c>
      <c r="CO1725">
        <v>1</v>
      </c>
      <c r="CP1725">
        <v>0</v>
      </c>
      <c r="CQ1725">
        <v>35</v>
      </c>
      <c r="CR1725" s="33" t="s">
        <v>85</v>
      </c>
    </row>
    <row r="1726" spans="1:96" x14ac:dyDescent="0.25">
      <c r="A1726">
        <v>1725</v>
      </c>
      <c r="B1726">
        <v>113</v>
      </c>
      <c r="C1726" s="24" t="s">
        <v>4233</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225</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1</v>
      </c>
      <c r="BQ1726">
        <v>0</v>
      </c>
      <c r="BR1726">
        <v>0</v>
      </c>
      <c r="BS1726" s="17">
        <v>0</v>
      </c>
      <c r="BT1726">
        <v>0</v>
      </c>
      <c r="BU1726">
        <v>0</v>
      </c>
      <c r="BV1726">
        <v>0</v>
      </c>
      <c r="BW1726" s="17">
        <v>1</v>
      </c>
      <c r="BX1726">
        <v>0</v>
      </c>
      <c r="BY1726">
        <v>0</v>
      </c>
      <c r="BZ1726">
        <v>1</v>
      </c>
      <c r="CA1726">
        <v>1</v>
      </c>
      <c r="CB1726">
        <v>1</v>
      </c>
      <c r="CC1726">
        <v>0</v>
      </c>
      <c r="CD1726">
        <v>0</v>
      </c>
      <c r="CE1726">
        <v>0</v>
      </c>
      <c r="CF1726">
        <v>0</v>
      </c>
      <c r="CG1726">
        <v>0</v>
      </c>
      <c r="CH1726">
        <v>0</v>
      </c>
      <c r="CI1726">
        <v>0</v>
      </c>
      <c r="CJ1726">
        <v>0</v>
      </c>
      <c r="CK1726">
        <v>1</v>
      </c>
      <c r="CL1726" s="17">
        <v>1</v>
      </c>
      <c r="CM1726">
        <v>3.879</v>
      </c>
      <c r="CN1726">
        <v>264</v>
      </c>
      <c r="CO1726">
        <v>1</v>
      </c>
      <c r="CP1726">
        <v>0</v>
      </c>
      <c r="CQ1726">
        <v>35</v>
      </c>
      <c r="CR1726" s="33" t="s">
        <v>85</v>
      </c>
    </row>
    <row r="1727" spans="1:96" x14ac:dyDescent="0.25">
      <c r="A1727">
        <v>1726</v>
      </c>
      <c r="B1727">
        <v>113</v>
      </c>
      <c r="C1727" s="24" t="s">
        <v>4233</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225</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1</v>
      </c>
      <c r="BQ1727">
        <v>0</v>
      </c>
      <c r="BR1727">
        <v>0</v>
      </c>
      <c r="BS1727" s="17">
        <v>0</v>
      </c>
      <c r="BT1727">
        <v>0</v>
      </c>
      <c r="BU1727">
        <v>0</v>
      </c>
      <c r="BV1727">
        <v>0</v>
      </c>
      <c r="BW1727" s="17">
        <v>1</v>
      </c>
      <c r="BX1727">
        <v>0</v>
      </c>
      <c r="BY1727">
        <v>0</v>
      </c>
      <c r="BZ1727">
        <v>1</v>
      </c>
      <c r="CA1727">
        <v>1</v>
      </c>
      <c r="CB1727">
        <v>1</v>
      </c>
      <c r="CC1727">
        <v>0</v>
      </c>
      <c r="CD1727">
        <v>0</v>
      </c>
      <c r="CE1727">
        <v>0</v>
      </c>
      <c r="CF1727">
        <v>0</v>
      </c>
      <c r="CG1727">
        <v>0</v>
      </c>
      <c r="CH1727">
        <v>0</v>
      </c>
      <c r="CI1727">
        <v>0</v>
      </c>
      <c r="CJ1727">
        <v>0</v>
      </c>
      <c r="CK1727">
        <v>1</v>
      </c>
      <c r="CL1727" s="17">
        <v>1</v>
      </c>
      <c r="CM1727">
        <v>3.879</v>
      </c>
      <c r="CN1727">
        <v>264</v>
      </c>
      <c r="CO1727">
        <v>1</v>
      </c>
      <c r="CP1727">
        <v>0</v>
      </c>
      <c r="CQ1727">
        <v>35</v>
      </c>
      <c r="CR1727" s="33" t="s">
        <v>85</v>
      </c>
    </row>
    <row r="1728" spans="1:96" x14ac:dyDescent="0.25">
      <c r="A1728">
        <v>1727</v>
      </c>
      <c r="B1728">
        <v>113</v>
      </c>
      <c r="C1728" s="24" t="s">
        <v>4233</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225</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1</v>
      </c>
      <c r="BQ1728">
        <v>0</v>
      </c>
      <c r="BR1728">
        <v>0</v>
      </c>
      <c r="BS1728" s="17">
        <v>0</v>
      </c>
      <c r="BT1728">
        <v>0</v>
      </c>
      <c r="BU1728">
        <v>0</v>
      </c>
      <c r="BV1728">
        <v>0</v>
      </c>
      <c r="BW1728" s="17">
        <v>1</v>
      </c>
      <c r="BX1728">
        <v>0</v>
      </c>
      <c r="BY1728">
        <v>0</v>
      </c>
      <c r="BZ1728">
        <v>1</v>
      </c>
      <c r="CA1728">
        <v>1</v>
      </c>
      <c r="CB1728">
        <v>1</v>
      </c>
      <c r="CC1728">
        <v>0</v>
      </c>
      <c r="CD1728">
        <v>0</v>
      </c>
      <c r="CE1728">
        <v>0</v>
      </c>
      <c r="CF1728">
        <v>0</v>
      </c>
      <c r="CG1728">
        <v>1</v>
      </c>
      <c r="CH1728">
        <v>0</v>
      </c>
      <c r="CI1728">
        <v>0</v>
      </c>
      <c r="CJ1728">
        <v>0</v>
      </c>
      <c r="CK1728">
        <v>1</v>
      </c>
      <c r="CL1728" s="17">
        <v>1</v>
      </c>
      <c r="CM1728">
        <v>3.879</v>
      </c>
      <c r="CN1728">
        <v>264</v>
      </c>
      <c r="CO1728">
        <v>1</v>
      </c>
      <c r="CP1728">
        <v>0</v>
      </c>
      <c r="CQ1728">
        <v>35</v>
      </c>
      <c r="CR1728" s="33" t="s">
        <v>85</v>
      </c>
    </row>
    <row r="1729" spans="1:96" x14ac:dyDescent="0.25">
      <c r="A1729">
        <v>1728</v>
      </c>
      <c r="B1729">
        <v>113</v>
      </c>
      <c r="C1729" s="24" t="s">
        <v>4233</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225</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1</v>
      </c>
      <c r="BQ1729">
        <v>0</v>
      </c>
      <c r="BR1729">
        <v>0</v>
      </c>
      <c r="BS1729" s="17">
        <v>0</v>
      </c>
      <c r="BT1729">
        <v>0</v>
      </c>
      <c r="BU1729">
        <v>0</v>
      </c>
      <c r="BV1729">
        <v>0</v>
      </c>
      <c r="BW1729" s="17">
        <v>1</v>
      </c>
      <c r="BX1729">
        <v>0</v>
      </c>
      <c r="BY1729">
        <v>0</v>
      </c>
      <c r="BZ1729">
        <v>1</v>
      </c>
      <c r="CA1729">
        <v>1</v>
      </c>
      <c r="CB1729">
        <v>1</v>
      </c>
      <c r="CC1729">
        <v>0</v>
      </c>
      <c r="CD1729">
        <v>0</v>
      </c>
      <c r="CE1729">
        <v>0</v>
      </c>
      <c r="CF1729">
        <v>0</v>
      </c>
      <c r="CG1729">
        <v>1</v>
      </c>
      <c r="CH1729">
        <v>0</v>
      </c>
      <c r="CI1729">
        <v>0</v>
      </c>
      <c r="CJ1729">
        <v>0</v>
      </c>
      <c r="CK1729">
        <v>1</v>
      </c>
      <c r="CL1729" s="17">
        <v>1</v>
      </c>
      <c r="CM1729">
        <v>3.879</v>
      </c>
      <c r="CN1729">
        <v>264</v>
      </c>
      <c r="CO1729">
        <v>1</v>
      </c>
      <c r="CP1729">
        <v>0</v>
      </c>
      <c r="CQ1729">
        <v>35</v>
      </c>
      <c r="CR1729" s="33" t="s">
        <v>85</v>
      </c>
    </row>
    <row r="1730" spans="1:96" x14ac:dyDescent="0.25">
      <c r="A1730">
        <v>1729</v>
      </c>
      <c r="B1730">
        <v>113</v>
      </c>
      <c r="C1730" s="24" t="s">
        <v>4233</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225</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1</v>
      </c>
      <c r="BQ1730">
        <v>0</v>
      </c>
      <c r="BR1730">
        <v>0</v>
      </c>
      <c r="BS1730" s="17">
        <v>0</v>
      </c>
      <c r="BT1730">
        <v>0</v>
      </c>
      <c r="BU1730">
        <v>0</v>
      </c>
      <c r="BV1730">
        <v>0</v>
      </c>
      <c r="BW1730" s="17">
        <v>1</v>
      </c>
      <c r="BX1730">
        <v>0</v>
      </c>
      <c r="BY1730">
        <v>0</v>
      </c>
      <c r="BZ1730">
        <v>1</v>
      </c>
      <c r="CA1730">
        <v>1</v>
      </c>
      <c r="CB1730">
        <v>1</v>
      </c>
      <c r="CC1730">
        <v>0</v>
      </c>
      <c r="CD1730">
        <v>0</v>
      </c>
      <c r="CE1730">
        <v>0</v>
      </c>
      <c r="CF1730">
        <v>0</v>
      </c>
      <c r="CG1730">
        <v>1</v>
      </c>
      <c r="CH1730">
        <v>0</v>
      </c>
      <c r="CI1730">
        <v>0</v>
      </c>
      <c r="CJ1730">
        <v>0</v>
      </c>
      <c r="CK1730">
        <v>1</v>
      </c>
      <c r="CL1730" s="17">
        <v>1</v>
      </c>
      <c r="CM1730">
        <v>3.879</v>
      </c>
      <c r="CN1730">
        <v>264</v>
      </c>
      <c r="CO1730">
        <v>1</v>
      </c>
      <c r="CP1730">
        <v>0</v>
      </c>
      <c r="CQ1730">
        <v>35</v>
      </c>
      <c r="CR1730" s="33" t="s">
        <v>85</v>
      </c>
    </row>
    <row r="1731" spans="1:96" s="172" customFormat="1" x14ac:dyDescent="0.25">
      <c r="A1731" s="172">
        <v>1730</v>
      </c>
      <c r="B1731" s="172">
        <v>113</v>
      </c>
      <c r="C1731" s="173" t="s">
        <v>4233</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1</v>
      </c>
      <c r="N1731" s="180">
        <v>0</v>
      </c>
      <c r="O1731" s="181">
        <v>0</v>
      </c>
      <c r="P1731" s="181">
        <v>0</v>
      </c>
      <c r="Q1731" s="181">
        <v>1</v>
      </c>
      <c r="R1731" s="181">
        <v>0</v>
      </c>
      <c r="S1731" s="180">
        <v>1114096</v>
      </c>
      <c r="T1731" s="181">
        <v>14</v>
      </c>
      <c r="U1731" s="181">
        <f t="shared" si="434"/>
        <v>1114081</v>
      </c>
      <c r="V1731" s="181">
        <f t="shared" si="440"/>
        <v>8</v>
      </c>
      <c r="W1731" s="176">
        <v>9.5</v>
      </c>
      <c r="X1731" s="176">
        <f t="shared" si="428"/>
        <v>24</v>
      </c>
      <c r="Y1731" s="181">
        <v>1</v>
      </c>
      <c r="Z1731" s="181">
        <v>0</v>
      </c>
      <c r="AA1731" s="181">
        <v>0</v>
      </c>
      <c r="AB1731" s="181">
        <v>1</v>
      </c>
      <c r="AC1731" s="181">
        <v>0</v>
      </c>
      <c r="AD1731" s="182">
        <v>0</v>
      </c>
      <c r="AE1731" s="181">
        <v>0</v>
      </c>
      <c r="AF1731" s="181">
        <v>0</v>
      </c>
      <c r="AG1731" s="182">
        <v>1</v>
      </c>
      <c r="AH1731" s="181">
        <v>0</v>
      </c>
      <c r="AI1731" s="182">
        <v>1</v>
      </c>
      <c r="AJ1731" s="183">
        <v>1970</v>
      </c>
      <c r="AK1731" s="179">
        <f t="shared" si="431"/>
        <v>0.11499999999999999</v>
      </c>
      <c r="AL1731" s="179">
        <f t="shared" si="431"/>
        <v>0.11499999999999999</v>
      </c>
      <c r="AM1731" s="179">
        <f t="shared" si="430"/>
        <v>0.53</v>
      </c>
      <c r="AN1731" s="184">
        <v>0.24</v>
      </c>
      <c r="AO1731" s="185" t="s">
        <v>98</v>
      </c>
      <c r="AP1731" s="186" t="s">
        <v>98</v>
      </c>
      <c r="AQ1731" s="172">
        <v>0.58799999999999997</v>
      </c>
      <c r="AR1731" s="187">
        <f t="shared" si="435"/>
        <v>0.41200000000000003</v>
      </c>
      <c r="AS1731" s="172" t="s">
        <v>98</v>
      </c>
      <c r="AT1731" s="187" t="s">
        <v>98</v>
      </c>
      <c r="AU1731" s="172">
        <v>0</v>
      </c>
      <c r="AV1731" s="186">
        <v>1</v>
      </c>
      <c r="AW1731" s="172" t="s">
        <v>98</v>
      </c>
      <c r="AX1731" s="186" t="s">
        <v>98</v>
      </c>
      <c r="AY1731" s="186" t="s">
        <v>225</v>
      </c>
      <c r="AZ1731" s="172">
        <v>1</v>
      </c>
      <c r="BA1731" s="172">
        <v>0</v>
      </c>
      <c r="BB1731" s="172">
        <v>0</v>
      </c>
      <c r="BC1731" s="172">
        <v>0</v>
      </c>
      <c r="BD1731" s="172">
        <v>0</v>
      </c>
      <c r="BE1731" s="172">
        <v>0</v>
      </c>
      <c r="BF1731" s="186">
        <v>0</v>
      </c>
      <c r="BG1731" s="172">
        <v>1</v>
      </c>
      <c r="BH1731" s="172">
        <v>0</v>
      </c>
      <c r="BI1731" s="186">
        <v>0</v>
      </c>
      <c r="BJ1731" s="172">
        <v>15553</v>
      </c>
      <c r="BK1731" s="172">
        <v>1935</v>
      </c>
      <c r="BL1731" s="188">
        <v>0.89700000000000002</v>
      </c>
      <c r="BM1731" s="188">
        <v>39.5</v>
      </c>
      <c r="BN1731" s="172">
        <v>1</v>
      </c>
      <c r="BO1731" s="172">
        <v>0</v>
      </c>
      <c r="BP1731" s="172">
        <v>1</v>
      </c>
      <c r="BQ1731" s="172">
        <v>0</v>
      </c>
      <c r="BR1731" s="172">
        <v>0</v>
      </c>
      <c r="BS1731" s="186">
        <v>0</v>
      </c>
      <c r="BT1731" s="172">
        <v>0</v>
      </c>
      <c r="BU1731" s="172">
        <v>0</v>
      </c>
      <c r="BV1731" s="172">
        <v>0</v>
      </c>
      <c r="BW1731" s="186">
        <v>1</v>
      </c>
      <c r="BX1731" s="172">
        <v>0</v>
      </c>
      <c r="BY1731" s="172">
        <v>0</v>
      </c>
      <c r="BZ1731" s="172">
        <v>1</v>
      </c>
      <c r="CA1731" s="172">
        <v>1</v>
      </c>
      <c r="CB1731" s="172">
        <v>1</v>
      </c>
      <c r="CC1731" s="172">
        <v>0</v>
      </c>
      <c r="CD1731" s="172">
        <v>0</v>
      </c>
      <c r="CE1731" s="172">
        <v>0</v>
      </c>
      <c r="CF1731" s="172">
        <v>0</v>
      </c>
      <c r="CG1731" s="172">
        <v>1</v>
      </c>
      <c r="CH1731" s="172">
        <v>0</v>
      </c>
      <c r="CI1731" s="172">
        <v>0</v>
      </c>
      <c r="CJ1731" s="172">
        <v>0</v>
      </c>
      <c r="CK1731" s="172">
        <v>1</v>
      </c>
      <c r="CL1731" s="186">
        <v>1</v>
      </c>
      <c r="CM1731" s="172">
        <v>3.879</v>
      </c>
      <c r="CN1731" s="172">
        <v>264</v>
      </c>
      <c r="CO1731" s="172">
        <v>1</v>
      </c>
      <c r="CP1731" s="172">
        <v>0</v>
      </c>
      <c r="CQ1731" s="172">
        <v>35</v>
      </c>
      <c r="CR1731" s="189" t="s">
        <v>85</v>
      </c>
    </row>
    <row r="1732" spans="1:96" x14ac:dyDescent="0.25">
      <c r="A1732">
        <v>1731</v>
      </c>
      <c r="B1732">
        <v>114</v>
      </c>
      <c r="C1732" s="24" t="s">
        <v>4237</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225</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1</v>
      </c>
      <c r="BU1732">
        <v>0</v>
      </c>
      <c r="BV1732">
        <v>0</v>
      </c>
      <c r="BW1732" s="17">
        <v>0</v>
      </c>
      <c r="BX1732">
        <v>0</v>
      </c>
      <c r="BY1732">
        <v>0</v>
      </c>
      <c r="BZ1732">
        <v>0</v>
      </c>
      <c r="CA1732">
        <v>0</v>
      </c>
      <c r="CB1732">
        <v>0</v>
      </c>
      <c r="CC1732">
        <v>1</v>
      </c>
      <c r="CD1732">
        <v>1</v>
      </c>
      <c r="CE1732">
        <v>0</v>
      </c>
      <c r="CF1732">
        <v>0</v>
      </c>
      <c r="CG1732">
        <v>0</v>
      </c>
      <c r="CH1732">
        <v>0</v>
      </c>
      <c r="CI1732">
        <v>0</v>
      </c>
      <c r="CJ1732">
        <v>0</v>
      </c>
      <c r="CK1732">
        <v>0</v>
      </c>
      <c r="CL1732" s="17">
        <v>1</v>
      </c>
      <c r="CM1732">
        <v>3.0070000000000001</v>
      </c>
      <c r="CN1732">
        <v>261</v>
      </c>
      <c r="CO1732">
        <v>1</v>
      </c>
      <c r="CP1732">
        <v>0</v>
      </c>
      <c r="CQ1732">
        <v>22</v>
      </c>
      <c r="CR1732" s="33" t="s">
        <v>85</v>
      </c>
    </row>
    <row r="1733" spans="1:96" x14ac:dyDescent="0.25">
      <c r="A1733">
        <v>1732</v>
      </c>
      <c r="B1733">
        <v>114</v>
      </c>
      <c r="C1733" s="24" t="s">
        <v>4237</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225</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1</v>
      </c>
      <c r="BU1733">
        <v>0</v>
      </c>
      <c r="BV1733">
        <v>0</v>
      </c>
      <c r="BW1733" s="17">
        <v>0</v>
      </c>
      <c r="BX1733">
        <v>0</v>
      </c>
      <c r="BY1733">
        <v>0</v>
      </c>
      <c r="BZ1733">
        <v>0</v>
      </c>
      <c r="CA1733">
        <v>0</v>
      </c>
      <c r="CB1733">
        <v>0</v>
      </c>
      <c r="CC1733">
        <v>1</v>
      </c>
      <c r="CD1733">
        <v>1</v>
      </c>
      <c r="CE1733">
        <v>0</v>
      </c>
      <c r="CF1733">
        <v>0</v>
      </c>
      <c r="CG1733">
        <v>0</v>
      </c>
      <c r="CH1733">
        <v>0</v>
      </c>
      <c r="CI1733">
        <v>0</v>
      </c>
      <c r="CJ1733">
        <v>0</v>
      </c>
      <c r="CK1733">
        <v>0</v>
      </c>
      <c r="CL1733" s="17">
        <v>1</v>
      </c>
      <c r="CM1733">
        <v>3.0070000000000001</v>
      </c>
      <c r="CN1733">
        <v>261</v>
      </c>
      <c r="CO1733">
        <v>1</v>
      </c>
      <c r="CP1733">
        <v>0</v>
      </c>
      <c r="CQ1733">
        <v>22</v>
      </c>
      <c r="CR1733" s="33" t="s">
        <v>85</v>
      </c>
    </row>
    <row r="1734" spans="1:96" x14ac:dyDescent="0.25">
      <c r="A1734">
        <v>1733</v>
      </c>
      <c r="B1734">
        <v>114</v>
      </c>
      <c r="C1734" s="24" t="s">
        <v>4237</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225</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1</v>
      </c>
      <c r="BU1734">
        <v>0</v>
      </c>
      <c r="BV1734">
        <v>0</v>
      </c>
      <c r="BW1734" s="17">
        <v>0</v>
      </c>
      <c r="BX1734">
        <v>0</v>
      </c>
      <c r="BY1734">
        <v>0</v>
      </c>
      <c r="BZ1734">
        <v>0</v>
      </c>
      <c r="CA1734">
        <v>0</v>
      </c>
      <c r="CB1734">
        <v>0</v>
      </c>
      <c r="CC1734">
        <v>1</v>
      </c>
      <c r="CD1734">
        <v>1</v>
      </c>
      <c r="CE1734">
        <v>0</v>
      </c>
      <c r="CF1734">
        <v>0</v>
      </c>
      <c r="CG1734">
        <v>0</v>
      </c>
      <c r="CH1734">
        <v>0</v>
      </c>
      <c r="CI1734">
        <v>0</v>
      </c>
      <c r="CJ1734">
        <v>0</v>
      </c>
      <c r="CK1734">
        <v>0</v>
      </c>
      <c r="CL1734" s="17">
        <v>1</v>
      </c>
      <c r="CM1734">
        <v>3.0070000000000001</v>
      </c>
      <c r="CN1734">
        <v>261</v>
      </c>
      <c r="CO1734">
        <v>1</v>
      </c>
      <c r="CP1734">
        <v>0</v>
      </c>
      <c r="CQ1734">
        <v>22</v>
      </c>
      <c r="CR1734" s="33" t="s">
        <v>85</v>
      </c>
    </row>
    <row r="1735" spans="1:96" x14ac:dyDescent="0.25">
      <c r="A1735">
        <v>1734</v>
      </c>
      <c r="B1735">
        <v>114</v>
      </c>
      <c r="C1735" s="24" t="s">
        <v>4237</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225</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1</v>
      </c>
      <c r="BT1735">
        <v>1</v>
      </c>
      <c r="BU1735">
        <v>0</v>
      </c>
      <c r="BV1735">
        <v>0</v>
      </c>
      <c r="BW1735" s="17">
        <v>0</v>
      </c>
      <c r="BX1735">
        <v>1</v>
      </c>
      <c r="BY1735">
        <v>0</v>
      </c>
      <c r="BZ1735">
        <v>0</v>
      </c>
      <c r="CA1735">
        <v>0</v>
      </c>
      <c r="CB1735">
        <v>0</v>
      </c>
      <c r="CC1735">
        <v>1</v>
      </c>
      <c r="CD1735">
        <v>1</v>
      </c>
      <c r="CE1735">
        <v>0</v>
      </c>
      <c r="CF1735">
        <v>0</v>
      </c>
      <c r="CG1735">
        <v>0</v>
      </c>
      <c r="CH1735">
        <v>0</v>
      </c>
      <c r="CI1735">
        <v>0</v>
      </c>
      <c r="CJ1735">
        <v>0</v>
      </c>
      <c r="CK1735">
        <v>0</v>
      </c>
      <c r="CL1735" s="17">
        <v>1</v>
      </c>
      <c r="CM1735">
        <v>3.0070000000000001</v>
      </c>
      <c r="CN1735">
        <v>261</v>
      </c>
      <c r="CO1735">
        <v>1</v>
      </c>
      <c r="CP1735">
        <v>0</v>
      </c>
      <c r="CQ1735">
        <v>22</v>
      </c>
      <c r="CR1735" s="33" t="s">
        <v>85</v>
      </c>
    </row>
    <row r="1736" spans="1:96" x14ac:dyDescent="0.25">
      <c r="A1736">
        <v>1735</v>
      </c>
      <c r="B1736">
        <v>114</v>
      </c>
      <c r="C1736" s="24" t="s">
        <v>4237</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225</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1</v>
      </c>
      <c r="BT1736">
        <v>1</v>
      </c>
      <c r="BU1736">
        <v>0</v>
      </c>
      <c r="BV1736">
        <v>0</v>
      </c>
      <c r="BW1736" s="17">
        <v>0</v>
      </c>
      <c r="BX1736">
        <v>1</v>
      </c>
      <c r="BY1736">
        <v>0</v>
      </c>
      <c r="BZ1736">
        <v>0</v>
      </c>
      <c r="CA1736">
        <v>0</v>
      </c>
      <c r="CB1736">
        <v>0</v>
      </c>
      <c r="CC1736">
        <v>1</v>
      </c>
      <c r="CD1736">
        <v>1</v>
      </c>
      <c r="CE1736">
        <v>0</v>
      </c>
      <c r="CF1736">
        <v>0</v>
      </c>
      <c r="CG1736">
        <v>0</v>
      </c>
      <c r="CH1736">
        <v>0</v>
      </c>
      <c r="CI1736">
        <v>0</v>
      </c>
      <c r="CJ1736">
        <v>0</v>
      </c>
      <c r="CK1736">
        <v>0</v>
      </c>
      <c r="CL1736" s="17">
        <v>1</v>
      </c>
      <c r="CM1736">
        <v>3.0070000000000001</v>
      </c>
      <c r="CN1736">
        <v>261</v>
      </c>
      <c r="CO1736">
        <v>1</v>
      </c>
      <c r="CP1736">
        <v>0</v>
      </c>
      <c r="CQ1736">
        <v>22</v>
      </c>
      <c r="CR1736" s="33" t="s">
        <v>85</v>
      </c>
    </row>
    <row r="1737" spans="1:96" x14ac:dyDescent="0.25">
      <c r="A1737">
        <v>1736</v>
      </c>
      <c r="B1737">
        <v>114</v>
      </c>
      <c r="C1737" s="24" t="s">
        <v>4237</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225</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1</v>
      </c>
      <c r="BT1737">
        <v>1</v>
      </c>
      <c r="BU1737">
        <v>0</v>
      </c>
      <c r="BV1737">
        <v>0</v>
      </c>
      <c r="BW1737" s="17">
        <v>0</v>
      </c>
      <c r="BX1737">
        <v>1</v>
      </c>
      <c r="BY1737">
        <v>0</v>
      </c>
      <c r="BZ1737">
        <v>0</v>
      </c>
      <c r="CA1737">
        <v>0</v>
      </c>
      <c r="CB1737">
        <v>0</v>
      </c>
      <c r="CC1737">
        <v>1</v>
      </c>
      <c r="CD1737">
        <v>1</v>
      </c>
      <c r="CE1737">
        <v>0</v>
      </c>
      <c r="CF1737">
        <v>0</v>
      </c>
      <c r="CG1737">
        <v>0</v>
      </c>
      <c r="CH1737">
        <v>0</v>
      </c>
      <c r="CI1737">
        <v>0</v>
      </c>
      <c r="CJ1737">
        <v>0</v>
      </c>
      <c r="CK1737">
        <v>0</v>
      </c>
      <c r="CL1737" s="17">
        <v>1</v>
      </c>
      <c r="CM1737">
        <v>3.0070000000000001</v>
      </c>
      <c r="CN1737">
        <v>261</v>
      </c>
      <c r="CO1737">
        <v>1</v>
      </c>
      <c r="CP1737">
        <v>0</v>
      </c>
      <c r="CQ1737">
        <v>22</v>
      </c>
      <c r="CR1737" s="33" t="s">
        <v>85</v>
      </c>
    </row>
    <row r="1738" spans="1:96" x14ac:dyDescent="0.25">
      <c r="A1738">
        <v>1737</v>
      </c>
      <c r="B1738">
        <v>114</v>
      </c>
      <c r="C1738" s="24" t="s">
        <v>4237</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225</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1</v>
      </c>
      <c r="BU1738">
        <v>0</v>
      </c>
      <c r="BV1738">
        <v>0</v>
      </c>
      <c r="BW1738" s="17">
        <v>0</v>
      </c>
      <c r="BX1738">
        <v>0</v>
      </c>
      <c r="BY1738">
        <v>0</v>
      </c>
      <c r="BZ1738">
        <v>0</v>
      </c>
      <c r="CA1738">
        <v>0</v>
      </c>
      <c r="CB1738">
        <v>0</v>
      </c>
      <c r="CC1738">
        <v>1</v>
      </c>
      <c r="CD1738">
        <v>1</v>
      </c>
      <c r="CE1738">
        <v>0</v>
      </c>
      <c r="CF1738">
        <v>0</v>
      </c>
      <c r="CG1738">
        <v>0</v>
      </c>
      <c r="CH1738">
        <v>0</v>
      </c>
      <c r="CI1738">
        <v>0</v>
      </c>
      <c r="CJ1738">
        <v>0</v>
      </c>
      <c r="CK1738">
        <v>0</v>
      </c>
      <c r="CL1738" s="17">
        <v>1</v>
      </c>
      <c r="CM1738">
        <v>3.0070000000000001</v>
      </c>
      <c r="CN1738">
        <v>261</v>
      </c>
      <c r="CO1738">
        <v>1</v>
      </c>
      <c r="CP1738">
        <v>0</v>
      </c>
      <c r="CQ1738">
        <v>22</v>
      </c>
      <c r="CR1738" s="33" t="s">
        <v>85</v>
      </c>
    </row>
    <row r="1739" spans="1:96" x14ac:dyDescent="0.25">
      <c r="A1739">
        <v>1738</v>
      </c>
      <c r="B1739">
        <v>114</v>
      </c>
      <c r="C1739" s="24" t="s">
        <v>4237</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225</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1</v>
      </c>
      <c r="BU1739">
        <v>0</v>
      </c>
      <c r="BV1739">
        <v>0</v>
      </c>
      <c r="BW1739" s="17">
        <v>0</v>
      </c>
      <c r="BX1739">
        <v>0</v>
      </c>
      <c r="BY1739">
        <v>0</v>
      </c>
      <c r="BZ1739">
        <v>0</v>
      </c>
      <c r="CA1739">
        <v>0</v>
      </c>
      <c r="CB1739">
        <v>0</v>
      </c>
      <c r="CC1739">
        <v>1</v>
      </c>
      <c r="CD1739">
        <v>1</v>
      </c>
      <c r="CE1739">
        <v>0</v>
      </c>
      <c r="CF1739">
        <v>0</v>
      </c>
      <c r="CG1739">
        <v>0</v>
      </c>
      <c r="CH1739">
        <v>0</v>
      </c>
      <c r="CI1739">
        <v>0</v>
      </c>
      <c r="CJ1739">
        <v>0</v>
      </c>
      <c r="CK1739">
        <v>0</v>
      </c>
      <c r="CL1739" s="17">
        <v>1</v>
      </c>
      <c r="CM1739">
        <v>3.0070000000000001</v>
      </c>
      <c r="CN1739">
        <v>261</v>
      </c>
      <c r="CO1739">
        <v>1</v>
      </c>
      <c r="CP1739">
        <v>0</v>
      </c>
      <c r="CQ1739">
        <v>22</v>
      </c>
      <c r="CR1739" s="33" t="s">
        <v>85</v>
      </c>
    </row>
    <row r="1740" spans="1:96" x14ac:dyDescent="0.25">
      <c r="A1740">
        <v>1739</v>
      </c>
      <c r="B1740">
        <v>114</v>
      </c>
      <c r="C1740" s="24" t="s">
        <v>4237</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225</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1</v>
      </c>
      <c r="BU1740">
        <v>0</v>
      </c>
      <c r="BV1740">
        <v>0</v>
      </c>
      <c r="BW1740" s="17">
        <v>0</v>
      </c>
      <c r="BX1740">
        <v>0</v>
      </c>
      <c r="BY1740">
        <v>0</v>
      </c>
      <c r="BZ1740">
        <v>0</v>
      </c>
      <c r="CA1740">
        <v>0</v>
      </c>
      <c r="CB1740">
        <v>0</v>
      </c>
      <c r="CC1740">
        <v>1</v>
      </c>
      <c r="CD1740">
        <v>1</v>
      </c>
      <c r="CE1740">
        <v>0</v>
      </c>
      <c r="CF1740">
        <v>0</v>
      </c>
      <c r="CG1740">
        <v>0</v>
      </c>
      <c r="CH1740">
        <v>0</v>
      </c>
      <c r="CI1740">
        <v>0</v>
      </c>
      <c r="CJ1740">
        <v>0</v>
      </c>
      <c r="CK1740">
        <v>0</v>
      </c>
      <c r="CL1740" s="17">
        <v>1</v>
      </c>
      <c r="CM1740">
        <v>3.0070000000000001</v>
      </c>
      <c r="CN1740">
        <v>261</v>
      </c>
      <c r="CO1740">
        <v>1</v>
      </c>
      <c r="CP1740">
        <v>0</v>
      </c>
      <c r="CQ1740">
        <v>22</v>
      </c>
      <c r="CR1740" s="33" t="s">
        <v>85</v>
      </c>
    </row>
    <row r="1741" spans="1:96" x14ac:dyDescent="0.25">
      <c r="A1741">
        <v>1740</v>
      </c>
      <c r="B1741">
        <v>114</v>
      </c>
      <c r="C1741" s="24" t="s">
        <v>4237</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225</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1</v>
      </c>
      <c r="BT1741">
        <v>1</v>
      </c>
      <c r="BU1741">
        <v>0</v>
      </c>
      <c r="BV1741">
        <v>0</v>
      </c>
      <c r="BW1741" s="17">
        <v>0</v>
      </c>
      <c r="BX1741">
        <v>1</v>
      </c>
      <c r="BY1741">
        <v>0</v>
      </c>
      <c r="BZ1741">
        <v>0</v>
      </c>
      <c r="CA1741">
        <v>0</v>
      </c>
      <c r="CB1741">
        <v>0</v>
      </c>
      <c r="CC1741">
        <v>1</v>
      </c>
      <c r="CD1741">
        <v>1</v>
      </c>
      <c r="CE1741">
        <v>0</v>
      </c>
      <c r="CF1741">
        <v>0</v>
      </c>
      <c r="CG1741">
        <v>0</v>
      </c>
      <c r="CH1741">
        <v>0</v>
      </c>
      <c r="CI1741">
        <v>0</v>
      </c>
      <c r="CJ1741">
        <v>0</v>
      </c>
      <c r="CK1741">
        <v>0</v>
      </c>
      <c r="CL1741" s="17">
        <v>1</v>
      </c>
      <c r="CM1741">
        <v>3.0070000000000001</v>
      </c>
      <c r="CN1741">
        <v>261</v>
      </c>
      <c r="CO1741">
        <v>1</v>
      </c>
      <c r="CP1741">
        <v>0</v>
      </c>
      <c r="CQ1741">
        <v>22</v>
      </c>
      <c r="CR1741" s="33" t="s">
        <v>85</v>
      </c>
    </row>
    <row r="1742" spans="1:96" x14ac:dyDescent="0.25">
      <c r="A1742">
        <v>1741</v>
      </c>
      <c r="B1742">
        <v>114</v>
      </c>
      <c r="C1742" s="24" t="s">
        <v>4237</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225</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1</v>
      </c>
      <c r="BT1742">
        <v>1</v>
      </c>
      <c r="BU1742">
        <v>0</v>
      </c>
      <c r="BV1742">
        <v>0</v>
      </c>
      <c r="BW1742" s="17">
        <v>0</v>
      </c>
      <c r="BX1742">
        <v>1</v>
      </c>
      <c r="BY1742">
        <v>0</v>
      </c>
      <c r="BZ1742">
        <v>0</v>
      </c>
      <c r="CA1742">
        <v>0</v>
      </c>
      <c r="CB1742">
        <v>0</v>
      </c>
      <c r="CC1742">
        <v>1</v>
      </c>
      <c r="CD1742">
        <v>1</v>
      </c>
      <c r="CE1742">
        <v>0</v>
      </c>
      <c r="CF1742">
        <v>0</v>
      </c>
      <c r="CG1742">
        <v>0</v>
      </c>
      <c r="CH1742">
        <v>0</v>
      </c>
      <c r="CI1742">
        <v>0</v>
      </c>
      <c r="CJ1742">
        <v>0</v>
      </c>
      <c r="CK1742">
        <v>0</v>
      </c>
      <c r="CL1742" s="17">
        <v>1</v>
      </c>
      <c r="CM1742">
        <v>3.0070000000000001</v>
      </c>
      <c r="CN1742">
        <v>261</v>
      </c>
      <c r="CO1742">
        <v>1</v>
      </c>
      <c r="CP1742">
        <v>0</v>
      </c>
      <c r="CQ1742">
        <v>22</v>
      </c>
      <c r="CR1742" s="33" t="s">
        <v>85</v>
      </c>
    </row>
    <row r="1743" spans="1:96" x14ac:dyDescent="0.25">
      <c r="A1743">
        <v>1742</v>
      </c>
      <c r="B1743">
        <v>114</v>
      </c>
      <c r="C1743" s="24" t="s">
        <v>4237</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225</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1</v>
      </c>
      <c r="BT1743">
        <v>1</v>
      </c>
      <c r="BU1743">
        <v>0</v>
      </c>
      <c r="BV1743">
        <v>0</v>
      </c>
      <c r="BW1743" s="17">
        <v>0</v>
      </c>
      <c r="BX1743">
        <v>1</v>
      </c>
      <c r="BY1743">
        <v>0</v>
      </c>
      <c r="BZ1743">
        <v>0</v>
      </c>
      <c r="CA1743">
        <v>0</v>
      </c>
      <c r="CB1743">
        <v>0</v>
      </c>
      <c r="CC1743">
        <v>1</v>
      </c>
      <c r="CD1743">
        <v>1</v>
      </c>
      <c r="CE1743">
        <v>0</v>
      </c>
      <c r="CF1743">
        <v>0</v>
      </c>
      <c r="CG1743">
        <v>0</v>
      </c>
      <c r="CH1743">
        <v>0</v>
      </c>
      <c r="CI1743">
        <v>0</v>
      </c>
      <c r="CJ1743">
        <v>0</v>
      </c>
      <c r="CK1743">
        <v>0</v>
      </c>
      <c r="CL1743" s="17">
        <v>1</v>
      </c>
      <c r="CM1743">
        <v>3.0070000000000001</v>
      </c>
      <c r="CN1743">
        <v>261</v>
      </c>
      <c r="CO1743">
        <v>1</v>
      </c>
      <c r="CP1743">
        <v>0</v>
      </c>
      <c r="CQ1743">
        <v>22</v>
      </c>
      <c r="CR1743" s="33" t="s">
        <v>85</v>
      </c>
    </row>
    <row r="1744" spans="1:96" x14ac:dyDescent="0.25">
      <c r="A1744">
        <v>1743</v>
      </c>
      <c r="B1744">
        <v>115</v>
      </c>
      <c r="C1744" s="24" t="s">
        <v>4241</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225</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s="17">
        <v>0</v>
      </c>
      <c r="BT1744">
        <v>0</v>
      </c>
      <c r="BU1744">
        <v>1</v>
      </c>
      <c r="BV1744">
        <v>0</v>
      </c>
      <c r="BW1744" s="17">
        <v>0</v>
      </c>
      <c r="BX1744">
        <v>0</v>
      </c>
      <c r="BY1744">
        <v>0</v>
      </c>
      <c r="BZ1744" s="17">
        <v>0</v>
      </c>
      <c r="CA1744">
        <v>0</v>
      </c>
      <c r="CB1744">
        <v>0</v>
      </c>
      <c r="CC1744">
        <v>1</v>
      </c>
      <c r="CD1744">
        <v>1</v>
      </c>
      <c r="CE1744">
        <v>1</v>
      </c>
      <c r="CF1744">
        <v>0</v>
      </c>
      <c r="CG1744">
        <v>1</v>
      </c>
      <c r="CH1744">
        <v>1</v>
      </c>
      <c r="CI1744">
        <v>0</v>
      </c>
      <c r="CJ1744">
        <v>0</v>
      </c>
      <c r="CK1744">
        <v>0</v>
      </c>
      <c r="CL1744" s="17">
        <v>0</v>
      </c>
      <c r="CM1744">
        <v>2.4889999999999999</v>
      </c>
      <c r="CN1744">
        <v>423</v>
      </c>
      <c r="CO1744">
        <v>1</v>
      </c>
      <c r="CP1744">
        <v>0</v>
      </c>
      <c r="CQ1744">
        <v>20</v>
      </c>
      <c r="CR1744" s="33" t="s">
        <v>85</v>
      </c>
    </row>
    <row r="1745" spans="1:96" x14ac:dyDescent="0.25">
      <c r="A1745">
        <v>1744</v>
      </c>
      <c r="B1745">
        <v>115</v>
      </c>
      <c r="C1745" s="24" t="s">
        <v>4241</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225</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s="17">
        <v>0</v>
      </c>
      <c r="BT1745">
        <v>0</v>
      </c>
      <c r="BU1745">
        <v>1</v>
      </c>
      <c r="BV1745">
        <v>0</v>
      </c>
      <c r="BW1745" s="17">
        <v>0</v>
      </c>
      <c r="BX1745">
        <v>0</v>
      </c>
      <c r="BY1745">
        <v>0</v>
      </c>
      <c r="BZ1745" s="17">
        <v>0</v>
      </c>
      <c r="CA1745">
        <v>0</v>
      </c>
      <c r="CB1745">
        <v>0</v>
      </c>
      <c r="CC1745">
        <v>1</v>
      </c>
      <c r="CD1745">
        <v>1</v>
      </c>
      <c r="CE1745">
        <v>1</v>
      </c>
      <c r="CF1745">
        <v>0</v>
      </c>
      <c r="CG1745">
        <v>1</v>
      </c>
      <c r="CH1745">
        <v>1</v>
      </c>
      <c r="CI1745">
        <v>0</v>
      </c>
      <c r="CJ1745">
        <v>0</v>
      </c>
      <c r="CK1745">
        <v>0</v>
      </c>
      <c r="CL1745" s="17">
        <v>0</v>
      </c>
      <c r="CM1745">
        <v>2.4889999999999999</v>
      </c>
      <c r="CN1745">
        <v>423</v>
      </c>
      <c r="CO1745">
        <v>1</v>
      </c>
      <c r="CP1745">
        <v>0</v>
      </c>
      <c r="CQ1745">
        <v>20</v>
      </c>
      <c r="CR1745" s="33" t="s">
        <v>85</v>
      </c>
    </row>
    <row r="1746" spans="1:96" x14ac:dyDescent="0.25">
      <c r="A1746">
        <v>1745</v>
      </c>
      <c r="B1746">
        <v>115</v>
      </c>
      <c r="C1746" s="24" t="s">
        <v>4241</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225</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s="17">
        <v>0</v>
      </c>
      <c r="BT1746">
        <v>0</v>
      </c>
      <c r="BU1746">
        <v>1</v>
      </c>
      <c r="BV1746">
        <v>0</v>
      </c>
      <c r="BW1746" s="17">
        <v>0</v>
      </c>
      <c r="BX1746">
        <v>0</v>
      </c>
      <c r="BY1746">
        <v>0</v>
      </c>
      <c r="BZ1746" s="17">
        <v>0</v>
      </c>
      <c r="CA1746">
        <v>0</v>
      </c>
      <c r="CB1746">
        <v>0</v>
      </c>
      <c r="CC1746">
        <v>1</v>
      </c>
      <c r="CD1746">
        <v>1</v>
      </c>
      <c r="CE1746">
        <v>1</v>
      </c>
      <c r="CF1746">
        <v>0</v>
      </c>
      <c r="CG1746">
        <v>1</v>
      </c>
      <c r="CH1746">
        <v>1</v>
      </c>
      <c r="CI1746">
        <v>0</v>
      </c>
      <c r="CJ1746">
        <v>0</v>
      </c>
      <c r="CK1746">
        <v>0</v>
      </c>
      <c r="CL1746" s="17">
        <v>0</v>
      </c>
      <c r="CM1746">
        <v>2.4889999999999999</v>
      </c>
      <c r="CN1746">
        <v>423</v>
      </c>
      <c r="CO1746">
        <v>1</v>
      </c>
      <c r="CP1746">
        <v>0</v>
      </c>
      <c r="CQ1746">
        <v>20</v>
      </c>
      <c r="CR1746" s="33" t="s">
        <v>85</v>
      </c>
    </row>
    <row r="1747" spans="1:96" x14ac:dyDescent="0.25">
      <c r="A1747">
        <v>1746</v>
      </c>
      <c r="B1747">
        <v>115</v>
      </c>
      <c r="C1747" s="24" t="s">
        <v>4241</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225</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s="17">
        <v>0</v>
      </c>
      <c r="BT1747">
        <v>0</v>
      </c>
      <c r="BU1747">
        <v>1</v>
      </c>
      <c r="BV1747">
        <v>0</v>
      </c>
      <c r="BW1747" s="17">
        <v>0</v>
      </c>
      <c r="BX1747">
        <v>0</v>
      </c>
      <c r="BY1747">
        <v>0</v>
      </c>
      <c r="BZ1747" s="17">
        <v>0</v>
      </c>
      <c r="CA1747">
        <v>0</v>
      </c>
      <c r="CB1747">
        <v>0</v>
      </c>
      <c r="CC1747">
        <v>1</v>
      </c>
      <c r="CD1747">
        <v>1</v>
      </c>
      <c r="CE1747">
        <v>1</v>
      </c>
      <c r="CF1747">
        <v>0</v>
      </c>
      <c r="CG1747">
        <v>1</v>
      </c>
      <c r="CH1747">
        <v>1</v>
      </c>
      <c r="CI1747">
        <v>0</v>
      </c>
      <c r="CJ1747">
        <v>0</v>
      </c>
      <c r="CK1747">
        <v>0</v>
      </c>
      <c r="CL1747" s="17">
        <v>0</v>
      </c>
      <c r="CM1747">
        <v>2.4889999999999999</v>
      </c>
      <c r="CN1747">
        <v>423</v>
      </c>
      <c r="CO1747">
        <v>1</v>
      </c>
      <c r="CP1747">
        <v>0</v>
      </c>
      <c r="CQ1747">
        <v>20</v>
      </c>
      <c r="CR1747" s="33" t="s">
        <v>85</v>
      </c>
    </row>
    <row r="1748" spans="1:96" x14ac:dyDescent="0.25">
      <c r="A1748">
        <v>1747</v>
      </c>
      <c r="B1748">
        <v>115</v>
      </c>
      <c r="C1748" s="24" t="s">
        <v>4241</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225</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s="17">
        <v>0</v>
      </c>
      <c r="BT1748">
        <v>0</v>
      </c>
      <c r="BU1748">
        <v>1</v>
      </c>
      <c r="BV1748">
        <v>0</v>
      </c>
      <c r="BW1748" s="17">
        <v>0</v>
      </c>
      <c r="BX1748">
        <v>0</v>
      </c>
      <c r="BY1748">
        <v>0</v>
      </c>
      <c r="BZ1748" s="17">
        <v>0</v>
      </c>
      <c r="CA1748">
        <v>0</v>
      </c>
      <c r="CB1748">
        <v>0</v>
      </c>
      <c r="CC1748">
        <v>1</v>
      </c>
      <c r="CD1748">
        <v>1</v>
      </c>
      <c r="CE1748">
        <v>1</v>
      </c>
      <c r="CF1748">
        <v>0</v>
      </c>
      <c r="CG1748">
        <v>1</v>
      </c>
      <c r="CH1748">
        <v>1</v>
      </c>
      <c r="CI1748">
        <v>0</v>
      </c>
      <c r="CJ1748">
        <v>0</v>
      </c>
      <c r="CK1748">
        <v>0</v>
      </c>
      <c r="CL1748" s="17">
        <v>0</v>
      </c>
      <c r="CM1748">
        <v>2.4889999999999999</v>
      </c>
      <c r="CN1748">
        <v>423</v>
      </c>
      <c r="CO1748">
        <v>1</v>
      </c>
      <c r="CP1748">
        <v>0</v>
      </c>
      <c r="CQ1748">
        <v>20</v>
      </c>
      <c r="CR1748" s="33" t="s">
        <v>85</v>
      </c>
    </row>
    <row r="1749" spans="1:96" x14ac:dyDescent="0.25">
      <c r="A1749">
        <v>1748</v>
      </c>
      <c r="B1749">
        <v>115</v>
      </c>
      <c r="C1749" s="24" t="s">
        <v>4241</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225</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s="17">
        <v>0</v>
      </c>
      <c r="BT1749">
        <v>0</v>
      </c>
      <c r="BU1749">
        <v>1</v>
      </c>
      <c r="BV1749">
        <v>0</v>
      </c>
      <c r="BW1749" s="17">
        <v>0</v>
      </c>
      <c r="BX1749">
        <v>0</v>
      </c>
      <c r="BY1749">
        <v>0</v>
      </c>
      <c r="BZ1749" s="17">
        <v>0</v>
      </c>
      <c r="CA1749">
        <v>0</v>
      </c>
      <c r="CB1749">
        <v>0</v>
      </c>
      <c r="CC1749">
        <v>1</v>
      </c>
      <c r="CD1749">
        <v>1</v>
      </c>
      <c r="CE1749">
        <v>1</v>
      </c>
      <c r="CF1749">
        <v>0</v>
      </c>
      <c r="CG1749">
        <v>1</v>
      </c>
      <c r="CH1749">
        <v>1</v>
      </c>
      <c r="CI1749">
        <v>0</v>
      </c>
      <c r="CJ1749">
        <v>0</v>
      </c>
      <c r="CK1749">
        <v>0</v>
      </c>
      <c r="CL1749" s="17">
        <v>0</v>
      </c>
      <c r="CM1749">
        <v>2.4889999999999999</v>
      </c>
      <c r="CN1749">
        <v>423</v>
      </c>
      <c r="CO1749">
        <v>1</v>
      </c>
      <c r="CP1749">
        <v>0</v>
      </c>
      <c r="CQ1749">
        <v>20</v>
      </c>
      <c r="CR1749" s="33" t="s">
        <v>85</v>
      </c>
    </row>
    <row r="1750" spans="1:96" x14ac:dyDescent="0.25">
      <c r="A1750">
        <v>1749</v>
      </c>
      <c r="B1750">
        <v>115</v>
      </c>
      <c r="C1750" s="24" t="s">
        <v>4241</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225</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s="17">
        <v>0</v>
      </c>
      <c r="BT1750">
        <v>0</v>
      </c>
      <c r="BU1750">
        <v>1</v>
      </c>
      <c r="BV1750">
        <v>0</v>
      </c>
      <c r="BW1750" s="17">
        <v>0</v>
      </c>
      <c r="BX1750">
        <v>0</v>
      </c>
      <c r="BY1750">
        <v>0</v>
      </c>
      <c r="BZ1750" s="17">
        <v>0</v>
      </c>
      <c r="CA1750">
        <v>0</v>
      </c>
      <c r="CB1750">
        <v>0</v>
      </c>
      <c r="CC1750">
        <v>1</v>
      </c>
      <c r="CD1750">
        <v>1</v>
      </c>
      <c r="CE1750">
        <v>1</v>
      </c>
      <c r="CF1750">
        <v>0</v>
      </c>
      <c r="CG1750">
        <v>1</v>
      </c>
      <c r="CH1750">
        <v>1</v>
      </c>
      <c r="CI1750">
        <v>0</v>
      </c>
      <c r="CJ1750">
        <v>0</v>
      </c>
      <c r="CK1750">
        <v>0</v>
      </c>
      <c r="CL1750" s="17">
        <v>0</v>
      </c>
      <c r="CM1750">
        <v>2.4889999999999999</v>
      </c>
      <c r="CN1750">
        <v>423</v>
      </c>
      <c r="CO1750">
        <v>1</v>
      </c>
      <c r="CP1750">
        <v>0</v>
      </c>
      <c r="CQ1750">
        <v>20</v>
      </c>
      <c r="CR1750" s="33" t="s">
        <v>85</v>
      </c>
    </row>
    <row r="1751" spans="1:96" x14ac:dyDescent="0.25">
      <c r="A1751">
        <v>1750</v>
      </c>
      <c r="B1751">
        <v>115</v>
      </c>
      <c r="C1751" s="24" t="s">
        <v>4241</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225</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s="17">
        <v>0</v>
      </c>
      <c r="BT1751">
        <v>0</v>
      </c>
      <c r="BU1751">
        <v>1</v>
      </c>
      <c r="BV1751">
        <v>0</v>
      </c>
      <c r="BW1751" s="17">
        <v>0</v>
      </c>
      <c r="BX1751">
        <v>0</v>
      </c>
      <c r="BY1751">
        <v>0</v>
      </c>
      <c r="BZ1751" s="17">
        <v>0</v>
      </c>
      <c r="CA1751">
        <v>0</v>
      </c>
      <c r="CB1751">
        <v>0</v>
      </c>
      <c r="CC1751">
        <v>1</v>
      </c>
      <c r="CD1751">
        <v>1</v>
      </c>
      <c r="CE1751">
        <v>1</v>
      </c>
      <c r="CF1751">
        <v>0</v>
      </c>
      <c r="CG1751">
        <v>1</v>
      </c>
      <c r="CH1751">
        <v>1</v>
      </c>
      <c r="CI1751">
        <v>0</v>
      </c>
      <c r="CJ1751">
        <v>0</v>
      </c>
      <c r="CK1751">
        <v>0</v>
      </c>
      <c r="CL1751" s="17">
        <v>0</v>
      </c>
      <c r="CM1751">
        <v>2.4889999999999999</v>
      </c>
      <c r="CN1751">
        <v>423</v>
      </c>
      <c r="CO1751">
        <v>1</v>
      </c>
      <c r="CP1751">
        <v>0</v>
      </c>
      <c r="CQ1751">
        <v>20</v>
      </c>
      <c r="CR1751" s="33" t="s">
        <v>85</v>
      </c>
    </row>
    <row r="1752" spans="1:96" x14ac:dyDescent="0.25">
      <c r="A1752">
        <v>1751</v>
      </c>
      <c r="B1752">
        <v>115</v>
      </c>
      <c r="C1752" s="24" t="s">
        <v>4241</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225</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s="17">
        <v>0</v>
      </c>
      <c r="BT1752">
        <v>0</v>
      </c>
      <c r="BU1752">
        <v>1</v>
      </c>
      <c r="BV1752">
        <v>0</v>
      </c>
      <c r="BW1752" s="17">
        <v>0</v>
      </c>
      <c r="BX1752">
        <v>0</v>
      </c>
      <c r="BY1752">
        <v>0</v>
      </c>
      <c r="BZ1752" s="17">
        <v>0</v>
      </c>
      <c r="CA1752">
        <v>0</v>
      </c>
      <c r="CB1752">
        <v>0</v>
      </c>
      <c r="CC1752">
        <v>1</v>
      </c>
      <c r="CD1752">
        <v>1</v>
      </c>
      <c r="CE1752">
        <v>1</v>
      </c>
      <c r="CF1752">
        <v>0</v>
      </c>
      <c r="CG1752">
        <v>1</v>
      </c>
      <c r="CH1752">
        <v>1</v>
      </c>
      <c r="CI1752">
        <v>0</v>
      </c>
      <c r="CJ1752">
        <v>0</v>
      </c>
      <c r="CK1752">
        <v>0</v>
      </c>
      <c r="CL1752" s="17">
        <v>0</v>
      </c>
      <c r="CM1752">
        <v>2.4889999999999999</v>
      </c>
      <c r="CN1752">
        <v>423</v>
      </c>
      <c r="CO1752">
        <v>1</v>
      </c>
      <c r="CP1752">
        <v>0</v>
      </c>
      <c r="CQ1752">
        <v>20</v>
      </c>
      <c r="CR1752" s="33" t="s">
        <v>85</v>
      </c>
    </row>
    <row r="1753" spans="1:96" x14ac:dyDescent="0.25">
      <c r="A1753">
        <v>1752</v>
      </c>
      <c r="B1753">
        <v>115</v>
      </c>
      <c r="C1753" s="24" t="s">
        <v>4241</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225</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s="17">
        <v>0</v>
      </c>
      <c r="BT1753">
        <v>0</v>
      </c>
      <c r="BU1753">
        <v>1</v>
      </c>
      <c r="BV1753">
        <v>0</v>
      </c>
      <c r="BW1753" s="17">
        <v>0</v>
      </c>
      <c r="BX1753">
        <v>0</v>
      </c>
      <c r="BY1753">
        <v>0</v>
      </c>
      <c r="BZ1753" s="17">
        <v>0</v>
      </c>
      <c r="CA1753">
        <v>0</v>
      </c>
      <c r="CB1753">
        <v>0</v>
      </c>
      <c r="CC1753">
        <v>1</v>
      </c>
      <c r="CD1753">
        <v>1</v>
      </c>
      <c r="CE1753">
        <v>1</v>
      </c>
      <c r="CF1753">
        <v>0</v>
      </c>
      <c r="CG1753">
        <v>1</v>
      </c>
      <c r="CH1753">
        <v>1</v>
      </c>
      <c r="CI1753">
        <v>0</v>
      </c>
      <c r="CJ1753">
        <v>0</v>
      </c>
      <c r="CK1753">
        <v>0</v>
      </c>
      <c r="CL1753" s="17">
        <v>0</v>
      </c>
      <c r="CM1753">
        <v>2.4889999999999999</v>
      </c>
      <c r="CN1753">
        <v>423</v>
      </c>
      <c r="CO1753">
        <v>1</v>
      </c>
      <c r="CP1753">
        <v>0</v>
      </c>
      <c r="CQ1753">
        <v>20</v>
      </c>
      <c r="CR1753" s="33" t="s">
        <v>85</v>
      </c>
    </row>
    <row r="1754" spans="1:96" x14ac:dyDescent="0.25">
      <c r="A1754">
        <v>1753</v>
      </c>
      <c r="B1754">
        <v>115</v>
      </c>
      <c r="C1754" s="24" t="s">
        <v>4241</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225</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s="17">
        <v>0</v>
      </c>
      <c r="BT1754">
        <v>0</v>
      </c>
      <c r="BU1754">
        <v>1</v>
      </c>
      <c r="BV1754">
        <v>0</v>
      </c>
      <c r="BW1754" s="17">
        <v>0</v>
      </c>
      <c r="BX1754">
        <v>0</v>
      </c>
      <c r="BY1754">
        <v>0</v>
      </c>
      <c r="BZ1754" s="17">
        <v>0</v>
      </c>
      <c r="CA1754">
        <v>0</v>
      </c>
      <c r="CB1754">
        <v>0</v>
      </c>
      <c r="CC1754">
        <v>1</v>
      </c>
      <c r="CD1754">
        <v>1</v>
      </c>
      <c r="CE1754">
        <v>1</v>
      </c>
      <c r="CF1754">
        <v>0</v>
      </c>
      <c r="CG1754">
        <v>1</v>
      </c>
      <c r="CH1754">
        <v>1</v>
      </c>
      <c r="CI1754">
        <v>0</v>
      </c>
      <c r="CJ1754">
        <v>0</v>
      </c>
      <c r="CK1754">
        <v>0</v>
      </c>
      <c r="CL1754" s="17">
        <v>0</v>
      </c>
      <c r="CM1754">
        <v>2.4889999999999999</v>
      </c>
      <c r="CN1754">
        <v>423</v>
      </c>
      <c r="CO1754">
        <v>1</v>
      </c>
      <c r="CP1754">
        <v>0</v>
      </c>
      <c r="CQ1754">
        <v>20</v>
      </c>
      <c r="CR1754" s="33" t="s">
        <v>85</v>
      </c>
    </row>
    <row r="1755" spans="1:96" x14ac:dyDescent="0.25">
      <c r="A1755">
        <v>1754</v>
      </c>
      <c r="B1755">
        <v>115</v>
      </c>
      <c r="C1755" s="24" t="s">
        <v>4241</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225</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s="17">
        <v>0</v>
      </c>
      <c r="BT1755">
        <v>0</v>
      </c>
      <c r="BU1755">
        <v>1</v>
      </c>
      <c r="BV1755">
        <v>0</v>
      </c>
      <c r="BW1755" s="17">
        <v>0</v>
      </c>
      <c r="BX1755">
        <v>0</v>
      </c>
      <c r="BY1755">
        <v>0</v>
      </c>
      <c r="BZ1755" s="17">
        <v>0</v>
      </c>
      <c r="CA1755">
        <v>0</v>
      </c>
      <c r="CB1755">
        <v>0</v>
      </c>
      <c r="CC1755">
        <v>1</v>
      </c>
      <c r="CD1755">
        <v>1</v>
      </c>
      <c r="CE1755">
        <v>1</v>
      </c>
      <c r="CF1755">
        <v>0</v>
      </c>
      <c r="CG1755">
        <v>1</v>
      </c>
      <c r="CH1755">
        <v>1</v>
      </c>
      <c r="CI1755">
        <v>0</v>
      </c>
      <c r="CJ1755">
        <v>0</v>
      </c>
      <c r="CK1755">
        <v>0</v>
      </c>
      <c r="CL1755" s="17">
        <v>0</v>
      </c>
      <c r="CM1755">
        <v>2.4889999999999999</v>
      </c>
      <c r="CN1755">
        <v>423</v>
      </c>
      <c r="CO1755">
        <v>1</v>
      </c>
      <c r="CP1755">
        <v>0</v>
      </c>
      <c r="CQ1755">
        <v>20</v>
      </c>
      <c r="CR1755" s="33" t="s">
        <v>85</v>
      </c>
    </row>
  </sheetData>
  <autoFilter ref="A1:CQ1755" xr:uid="{00000000-0009-0000-0000-000000000000}"/>
  <conditionalFormatting sqref="A1732:XFD1992 A1:XFD1723">
    <cfRule type="containsBlanks" dxfId="804" priority="1">
      <formula>LEN(TRIM(A1))=0</formula>
    </cfRule>
    <cfRule type="expression" dxfId="803" priority="2">
      <formula>AND(NOT(ISBLANK($C1)),ISBLANK($C2))</formula>
    </cfRule>
    <cfRule type="expression" dxfId="802" priority="3">
      <formula>$C1&lt;&gt;$C2</formula>
    </cfRule>
  </conditionalFormatting>
  <conditionalFormatting sqref="A1724:XFD1731">
    <cfRule type="containsBlanks" dxfId="801" priority="657">
      <formula>LEN(TRIM(A1724))=0</formula>
    </cfRule>
    <cfRule type="expression" dxfId="800" priority="658">
      <formula>AND(NOT(ISBLANK($C1724)),ISBLANK(#REF!))</formula>
    </cfRule>
    <cfRule type="expression" dxfId="79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6"/>
  <sheetViews>
    <sheetView tabSelected="1" workbookViewId="0">
      <pane xSplit="1" ySplit="1" topLeftCell="B48" activePane="bottomRight" state="frozen"/>
      <selection pane="topRight" activeCell="B1" sqref="B1"/>
      <selection pane="bottomLeft" activeCell="A2" sqref="A2"/>
      <selection pane="bottomRight" activeCell="I56" sqref="I56"/>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312</v>
      </c>
      <c r="B1" s="88" t="s">
        <v>348</v>
      </c>
      <c r="C1" s="108" t="s">
        <v>4346</v>
      </c>
      <c r="D1" s="88" t="s">
        <v>321</v>
      </c>
      <c r="E1" s="88" t="s">
        <v>341</v>
      </c>
      <c r="F1" s="88" t="s">
        <v>3802</v>
      </c>
      <c r="G1" s="115" t="s">
        <v>344</v>
      </c>
      <c r="H1" s="164" t="s">
        <v>3795</v>
      </c>
      <c r="I1" s="165" t="s">
        <v>345</v>
      </c>
      <c r="J1" s="166" t="s">
        <v>346</v>
      </c>
      <c r="K1" s="87" t="s">
        <v>313</v>
      </c>
      <c r="L1" s="87" t="s">
        <v>4349</v>
      </c>
      <c r="M1" s="87" t="s">
        <v>882</v>
      </c>
      <c r="N1" s="167" t="s">
        <v>314</v>
      </c>
    </row>
    <row r="2" spans="1:14" x14ac:dyDescent="0.25">
      <c r="A2" s="27" t="s">
        <v>0</v>
      </c>
      <c r="B2" s="28" t="s">
        <v>351</v>
      </c>
      <c r="C2" s="117" t="s">
        <v>4311</v>
      </c>
      <c r="D2" t="s">
        <v>339</v>
      </c>
      <c r="E2">
        <v>1</v>
      </c>
      <c r="F2" t="s">
        <v>3803</v>
      </c>
      <c r="G2" s="41" t="b">
        <v>0</v>
      </c>
      <c r="H2" s="41" t="b">
        <v>0</v>
      </c>
      <c r="K2" t="b">
        <v>0</v>
      </c>
      <c r="L2" t="b">
        <v>0</v>
      </c>
      <c r="M2" t="b">
        <v>0</v>
      </c>
      <c r="N2" s="41" t="s">
        <v>3803</v>
      </c>
    </row>
    <row r="3" spans="1:14" x14ac:dyDescent="0.25">
      <c r="A3" s="27" t="s">
        <v>1</v>
      </c>
      <c r="B3" s="28" t="s">
        <v>349</v>
      </c>
      <c r="C3" s="117" t="s">
        <v>4310</v>
      </c>
      <c r="D3" t="s">
        <v>339</v>
      </c>
      <c r="E3">
        <v>2</v>
      </c>
      <c r="F3" t="s">
        <v>3803</v>
      </c>
      <c r="G3" s="41" t="b">
        <v>0</v>
      </c>
      <c r="H3" s="41" t="b">
        <v>0</v>
      </c>
      <c r="K3" t="b">
        <v>0</v>
      </c>
      <c r="L3" t="b">
        <v>0</v>
      </c>
      <c r="M3" t="b">
        <v>0</v>
      </c>
      <c r="N3" s="41" t="s">
        <v>3803</v>
      </c>
    </row>
    <row r="4" spans="1:14" x14ac:dyDescent="0.25">
      <c r="A4" s="27" t="s">
        <v>317</v>
      </c>
      <c r="B4" s="28" t="s">
        <v>350</v>
      </c>
      <c r="C4" s="117" t="s">
        <v>4309</v>
      </c>
      <c r="D4" t="s">
        <v>347</v>
      </c>
      <c r="E4">
        <v>3</v>
      </c>
      <c r="F4" t="s">
        <v>3803</v>
      </c>
      <c r="G4" s="41" t="b">
        <v>0</v>
      </c>
      <c r="H4" s="41" t="b">
        <v>0</v>
      </c>
      <c r="K4" t="b">
        <v>0</v>
      </c>
      <c r="L4" t="b">
        <v>0</v>
      </c>
      <c r="M4" t="b">
        <v>0</v>
      </c>
      <c r="N4" s="41" t="s">
        <v>3803</v>
      </c>
    </row>
    <row r="5" spans="1:14" x14ac:dyDescent="0.25">
      <c r="A5" s="116" t="s">
        <v>3794</v>
      </c>
      <c r="B5" s="116" t="s">
        <v>3970</v>
      </c>
      <c r="C5" s="110" t="s">
        <v>4312</v>
      </c>
      <c r="D5" t="s">
        <v>340</v>
      </c>
      <c r="E5">
        <v>4</v>
      </c>
      <c r="F5" t="s">
        <v>3803</v>
      </c>
      <c r="G5" s="41" t="b">
        <v>1</v>
      </c>
      <c r="H5" s="41" t="b">
        <v>0</v>
      </c>
      <c r="K5" t="b">
        <v>1</v>
      </c>
      <c r="L5" t="b">
        <v>0</v>
      </c>
      <c r="M5" t="b">
        <v>0</v>
      </c>
      <c r="N5" s="41" t="s">
        <v>3803</v>
      </c>
    </row>
    <row r="6" spans="1:14" x14ac:dyDescent="0.25">
      <c r="A6" s="27" t="s">
        <v>147</v>
      </c>
      <c r="B6" s="28" t="s">
        <v>4362</v>
      </c>
      <c r="C6" s="117" t="s">
        <v>4343</v>
      </c>
      <c r="D6" t="s">
        <v>340</v>
      </c>
      <c r="E6">
        <v>5</v>
      </c>
      <c r="F6" t="s">
        <v>3803</v>
      </c>
      <c r="G6" s="41" t="b">
        <v>1</v>
      </c>
      <c r="H6" s="41" t="b">
        <v>0</v>
      </c>
      <c r="K6" t="b">
        <v>1</v>
      </c>
      <c r="L6" t="b">
        <v>0</v>
      </c>
      <c r="M6" t="b">
        <v>0</v>
      </c>
      <c r="N6" s="41">
        <v>0</v>
      </c>
    </row>
    <row r="7" spans="1:14" x14ac:dyDescent="0.25">
      <c r="A7" s="27" t="s">
        <v>86</v>
      </c>
      <c r="B7" s="28" t="s">
        <v>360</v>
      </c>
      <c r="C7" s="117" t="s">
        <v>4345</v>
      </c>
      <c r="D7" t="s">
        <v>340</v>
      </c>
      <c r="E7">
        <v>6</v>
      </c>
      <c r="F7" t="s">
        <v>3803</v>
      </c>
      <c r="G7" s="41" t="b">
        <v>1</v>
      </c>
      <c r="H7" s="41" t="b">
        <v>1</v>
      </c>
      <c r="J7" s="17" t="s">
        <v>3805</v>
      </c>
      <c r="K7" t="b">
        <v>0</v>
      </c>
      <c r="L7" t="b">
        <v>0</v>
      </c>
      <c r="M7" t="b">
        <v>0</v>
      </c>
      <c r="N7" s="41" t="s">
        <v>3803</v>
      </c>
    </row>
    <row r="8" spans="1:14" x14ac:dyDescent="0.25">
      <c r="A8" s="27" t="s">
        <v>87</v>
      </c>
      <c r="B8" s="28" t="s">
        <v>3971</v>
      </c>
      <c r="C8" s="117" t="s">
        <v>4313</v>
      </c>
      <c r="D8" t="s">
        <v>340</v>
      </c>
      <c r="E8">
        <v>7</v>
      </c>
      <c r="F8" t="s">
        <v>3803</v>
      </c>
      <c r="G8" s="41" t="b">
        <v>0</v>
      </c>
      <c r="H8" s="41" t="b">
        <v>0</v>
      </c>
      <c r="K8" t="b">
        <v>0</v>
      </c>
      <c r="L8" t="b">
        <v>0</v>
      </c>
      <c r="M8" t="b">
        <v>0</v>
      </c>
      <c r="N8" s="41" t="s">
        <v>3803</v>
      </c>
    </row>
    <row r="9" spans="1:14" x14ac:dyDescent="0.25">
      <c r="A9" s="27" t="s">
        <v>88</v>
      </c>
      <c r="B9" s="28" t="s">
        <v>3972</v>
      </c>
      <c r="C9" s="117" t="s">
        <v>4314</v>
      </c>
      <c r="D9" t="s">
        <v>340</v>
      </c>
      <c r="E9">
        <v>7</v>
      </c>
      <c r="F9" t="s">
        <v>3803</v>
      </c>
      <c r="G9" s="41" t="b">
        <v>0</v>
      </c>
      <c r="H9" s="41" t="b">
        <v>0</v>
      </c>
      <c r="K9" t="b">
        <v>0</v>
      </c>
      <c r="L9" t="b">
        <v>0</v>
      </c>
      <c r="M9" t="b">
        <v>0</v>
      </c>
      <c r="N9" s="41" t="s">
        <v>3803</v>
      </c>
    </row>
    <row r="10" spans="1:14" x14ac:dyDescent="0.25">
      <c r="A10" s="116" t="s">
        <v>3967</v>
      </c>
      <c r="B10" s="116" t="s">
        <v>3973</v>
      </c>
      <c r="C10" s="110" t="s">
        <v>4315</v>
      </c>
      <c r="D10" t="s">
        <v>340</v>
      </c>
      <c r="E10">
        <v>8</v>
      </c>
      <c r="F10" t="s">
        <v>3803</v>
      </c>
      <c r="G10" s="41" t="b">
        <v>1</v>
      </c>
      <c r="H10" s="41" t="b">
        <v>0</v>
      </c>
      <c r="K10" t="b">
        <v>0</v>
      </c>
      <c r="L10" t="b">
        <v>0</v>
      </c>
      <c r="M10" t="b">
        <v>0</v>
      </c>
      <c r="N10" s="41" t="s">
        <v>3803</v>
      </c>
    </row>
    <row r="11" spans="1:14" x14ac:dyDescent="0.25">
      <c r="A11" s="27" t="s">
        <v>3968</v>
      </c>
      <c r="B11" s="28" t="s">
        <v>3974</v>
      </c>
      <c r="C11" s="117" t="s">
        <v>4344</v>
      </c>
      <c r="D11" t="s">
        <v>340</v>
      </c>
      <c r="E11">
        <v>9</v>
      </c>
      <c r="F11" t="s">
        <v>3803</v>
      </c>
      <c r="G11" s="41" t="b">
        <v>0</v>
      </c>
      <c r="H11" s="41" t="b">
        <v>0</v>
      </c>
      <c r="K11" t="b">
        <v>0</v>
      </c>
      <c r="L11" t="b">
        <v>0</v>
      </c>
      <c r="M11" t="b">
        <v>0</v>
      </c>
      <c r="N11" s="41" t="s">
        <v>3803</v>
      </c>
    </row>
    <row r="12" spans="1:14" x14ac:dyDescent="0.25">
      <c r="A12" s="27" t="s">
        <v>3969</v>
      </c>
      <c r="B12" s="28" t="s">
        <v>4251</v>
      </c>
      <c r="C12" s="117" t="s">
        <v>4316</v>
      </c>
      <c r="D12" t="s">
        <v>340</v>
      </c>
      <c r="E12">
        <v>9</v>
      </c>
      <c r="F12" t="s">
        <v>3803</v>
      </c>
      <c r="G12" s="41" t="b">
        <v>1</v>
      </c>
      <c r="H12" s="41" t="b">
        <v>0</v>
      </c>
      <c r="K12" t="b">
        <v>0</v>
      </c>
      <c r="L12" t="b">
        <v>0</v>
      </c>
      <c r="M12" t="b">
        <v>0</v>
      </c>
      <c r="N12" s="41" t="s">
        <v>3803</v>
      </c>
    </row>
    <row r="13" spans="1:14" x14ac:dyDescent="0.25">
      <c r="A13" s="6" t="s">
        <v>43</v>
      </c>
      <c r="B13" s="6" t="s">
        <v>4252</v>
      </c>
      <c r="C13" s="111" t="str">
        <f>"=1 if the data span a period shorter than a year."</f>
        <v>=1 if the data span a period shorter than a year.</v>
      </c>
      <c r="D13" t="s">
        <v>322</v>
      </c>
      <c r="E13">
        <v>11</v>
      </c>
      <c r="F13" t="s">
        <v>3803</v>
      </c>
      <c r="G13" s="41" t="b">
        <v>1</v>
      </c>
      <c r="H13" s="41" t="b">
        <v>1</v>
      </c>
      <c r="I13">
        <v>1</v>
      </c>
      <c r="K13" t="b">
        <v>1</v>
      </c>
      <c r="L13" t="b">
        <v>0</v>
      </c>
      <c r="M13" t="b">
        <v>0</v>
      </c>
      <c r="N13" s="41" t="s">
        <v>3804</v>
      </c>
    </row>
    <row r="14" spans="1:14" x14ac:dyDescent="0.25">
      <c r="A14" s="6" t="s">
        <v>44</v>
      </c>
      <c r="B14" s="6" t="s">
        <v>4253</v>
      </c>
      <c r="C14" s="111" t="str">
        <f>"=1 if the data span a period longer than a year (reference category)."</f>
        <v>=1 if the data span a period longer than a year (reference category).</v>
      </c>
      <c r="D14" t="s">
        <v>322</v>
      </c>
      <c r="E14">
        <v>11</v>
      </c>
      <c r="F14" t="s">
        <v>3803</v>
      </c>
      <c r="G14" s="41" t="b">
        <v>1</v>
      </c>
      <c r="H14" s="41" t="b">
        <v>1</v>
      </c>
      <c r="I14">
        <v>1</v>
      </c>
      <c r="K14" t="b">
        <v>0</v>
      </c>
      <c r="L14" t="b">
        <v>1</v>
      </c>
      <c r="M14" t="b">
        <v>0</v>
      </c>
      <c r="N14" s="41" t="s">
        <v>3803</v>
      </c>
    </row>
    <row r="15" spans="1:14" x14ac:dyDescent="0.25">
      <c r="A15" s="6" t="s">
        <v>41</v>
      </c>
      <c r="B15" s="6" t="s">
        <v>4260</v>
      </c>
      <c r="C15" s="111" t="str">
        <f>"=1 if the estimates within the study can be aggregated on a city level."</f>
        <v>=1 if the estimates within the study can be aggregated on a city level.</v>
      </c>
      <c r="D15" t="s">
        <v>322</v>
      </c>
      <c r="E15">
        <v>12</v>
      </c>
      <c r="F15" t="s">
        <v>3803</v>
      </c>
      <c r="G15" s="41" t="b">
        <v>1</v>
      </c>
      <c r="H15" s="41" t="b">
        <v>1</v>
      </c>
      <c r="I15">
        <v>1</v>
      </c>
      <c r="K15" t="b">
        <v>1</v>
      </c>
      <c r="L15" t="b">
        <v>0</v>
      </c>
      <c r="M15" t="b">
        <v>0</v>
      </c>
      <c r="N15" s="41" t="s">
        <v>3804</v>
      </c>
    </row>
    <row r="16" spans="1:14" x14ac:dyDescent="0.25">
      <c r="A16" s="6" t="s">
        <v>45</v>
      </c>
      <c r="B16" s="6" t="s">
        <v>4261</v>
      </c>
      <c r="C16" s="111" t="str">
        <f>"=1 if the estimates within the study can be aggregated on a subregional level."</f>
        <v>=1 if the estimates within the study can be aggregated on a subregional level.</v>
      </c>
      <c r="D16" t="s">
        <v>322</v>
      </c>
      <c r="E16">
        <v>12</v>
      </c>
      <c r="F16" t="s">
        <v>3803</v>
      </c>
      <c r="G16" s="41" t="b">
        <v>1</v>
      </c>
      <c r="H16" s="41" t="b">
        <v>1</v>
      </c>
      <c r="I16">
        <v>1</v>
      </c>
      <c r="K16" t="b">
        <v>1</v>
      </c>
      <c r="L16" t="b">
        <v>0</v>
      </c>
      <c r="M16" t="b">
        <v>0</v>
      </c>
      <c r="N16" s="41" t="s">
        <v>3804</v>
      </c>
    </row>
    <row r="17" spans="1:14" x14ac:dyDescent="0.25">
      <c r="A17" s="6" t="s">
        <v>40</v>
      </c>
      <c r="B17" s="6" t="s">
        <v>4262</v>
      </c>
      <c r="C17" s="111" t="str">
        <f>"=1 if the estimates within the study can be aggregated on a regional level."</f>
        <v>=1 if the estimates within the study can be aggregated on a regional level.</v>
      </c>
      <c r="D17" t="s">
        <v>322</v>
      </c>
      <c r="E17">
        <v>12</v>
      </c>
      <c r="F17" t="s">
        <v>3803</v>
      </c>
      <c r="G17" s="41" t="b">
        <v>1</v>
      </c>
      <c r="H17" s="41" t="b">
        <v>1</v>
      </c>
      <c r="I17">
        <v>1</v>
      </c>
      <c r="K17" t="b">
        <v>1</v>
      </c>
      <c r="L17" t="b">
        <v>0</v>
      </c>
      <c r="M17" t="b">
        <v>0</v>
      </c>
      <c r="N17" s="41" t="s">
        <v>3804</v>
      </c>
    </row>
    <row r="18" spans="1:14" x14ac:dyDescent="0.25">
      <c r="A18" s="6" t="s">
        <v>42</v>
      </c>
      <c r="B18" s="6" t="s">
        <v>4263</v>
      </c>
      <c r="C18" s="111" t="str">
        <f>"=1 if the estimates within the study can be aggregated on a country level."</f>
        <v>=1 if the estimates within the study can be aggregated on a country level.</v>
      </c>
      <c r="D18" t="s">
        <v>322</v>
      </c>
      <c r="E18">
        <v>12</v>
      </c>
      <c r="F18" t="s">
        <v>3803</v>
      </c>
      <c r="G18" s="41" t="b">
        <v>1</v>
      </c>
      <c r="H18" s="41" t="b">
        <v>1</v>
      </c>
      <c r="I18">
        <v>1</v>
      </c>
      <c r="K18" t="b">
        <v>1</v>
      </c>
      <c r="L18" t="b">
        <v>0</v>
      </c>
      <c r="M18" t="b">
        <v>0</v>
      </c>
      <c r="N18" s="41" t="s">
        <v>3804</v>
      </c>
    </row>
    <row r="19" spans="1:14" x14ac:dyDescent="0.25">
      <c r="A19" s="6" t="s">
        <v>266</v>
      </c>
      <c r="B19" s="6" t="s">
        <v>4264</v>
      </c>
      <c r="C19" s="111" t="str">
        <f>"=1 if the estimates within the study can not be aggregated on a country level or smaller (reference category)."</f>
        <v>=1 if the estimates within the study can not be aggregated on a country level or smaller (reference category).</v>
      </c>
      <c r="D19" t="s">
        <v>322</v>
      </c>
      <c r="E19">
        <v>12</v>
      </c>
      <c r="F19" t="s">
        <v>3803</v>
      </c>
      <c r="G19" s="41" t="b">
        <v>1</v>
      </c>
      <c r="H19" s="41" t="b">
        <v>1</v>
      </c>
      <c r="I19">
        <v>1</v>
      </c>
      <c r="K19" t="b">
        <v>0</v>
      </c>
      <c r="L19" t="b">
        <v>1</v>
      </c>
      <c r="M19" t="b">
        <v>0</v>
      </c>
      <c r="N19" s="41" t="s">
        <v>3803</v>
      </c>
    </row>
    <row r="20" spans="1:14" x14ac:dyDescent="0.25">
      <c r="A20" s="6" t="s">
        <v>90</v>
      </c>
      <c r="B20" s="6" t="s">
        <v>4254</v>
      </c>
      <c r="C20" s="111" t="s">
        <v>4317</v>
      </c>
      <c r="D20" t="s">
        <v>339</v>
      </c>
      <c r="E20">
        <v>13</v>
      </c>
      <c r="F20" t="s">
        <v>3803</v>
      </c>
      <c r="G20" s="41" t="b">
        <v>1</v>
      </c>
      <c r="H20" s="41" t="b">
        <v>1</v>
      </c>
      <c r="J20" s="17" t="s">
        <v>3805</v>
      </c>
      <c r="K20" t="b">
        <v>0</v>
      </c>
      <c r="L20" t="b">
        <v>0</v>
      </c>
      <c r="M20" t="b">
        <v>0</v>
      </c>
      <c r="N20" s="41" t="s">
        <v>3803</v>
      </c>
    </row>
    <row r="21" spans="1:14" x14ac:dyDescent="0.25">
      <c r="A21" s="6" t="s">
        <v>91</v>
      </c>
      <c r="B21" s="6" t="s">
        <v>352</v>
      </c>
      <c r="C21" s="111" t="s">
        <v>4318</v>
      </c>
      <c r="D21" t="s">
        <v>339</v>
      </c>
      <c r="E21">
        <v>13</v>
      </c>
      <c r="F21" t="s">
        <v>3803</v>
      </c>
      <c r="G21" s="41" t="b">
        <v>0</v>
      </c>
      <c r="H21" s="41" t="b">
        <v>0</v>
      </c>
      <c r="K21" t="b">
        <v>0</v>
      </c>
      <c r="L21" t="b">
        <v>0</v>
      </c>
      <c r="M21" t="b">
        <v>0</v>
      </c>
      <c r="N21" s="41" t="s">
        <v>3803</v>
      </c>
    </row>
    <row r="22" spans="1:14" x14ac:dyDescent="0.25">
      <c r="A22" s="6" t="s">
        <v>89</v>
      </c>
      <c r="B22" s="6" t="s">
        <v>353</v>
      </c>
      <c r="C22" s="111" t="s">
        <v>4319</v>
      </c>
      <c r="D22" t="s">
        <v>339</v>
      </c>
      <c r="E22">
        <v>13</v>
      </c>
      <c r="F22" t="s">
        <v>3803</v>
      </c>
      <c r="G22" s="41" t="b">
        <v>0</v>
      </c>
      <c r="H22" s="41" t="b">
        <v>0</v>
      </c>
      <c r="K22" t="b">
        <v>0</v>
      </c>
      <c r="L22" t="b">
        <v>0</v>
      </c>
      <c r="M22" t="b">
        <v>0</v>
      </c>
      <c r="N22" s="41" t="s">
        <v>3803</v>
      </c>
    </row>
    <row r="23" spans="1:14" x14ac:dyDescent="0.25">
      <c r="A23" s="2" t="s">
        <v>137</v>
      </c>
      <c r="B23" s="2" t="s">
        <v>354</v>
      </c>
      <c r="C23" s="112" t="s">
        <v>4321</v>
      </c>
      <c r="D23" t="s">
        <v>339</v>
      </c>
      <c r="E23">
        <v>14</v>
      </c>
      <c r="F23" t="s">
        <v>3803</v>
      </c>
      <c r="G23" s="41" t="b">
        <v>1</v>
      </c>
      <c r="H23" s="41" t="b">
        <v>1</v>
      </c>
      <c r="J23" s="17" t="s">
        <v>3805</v>
      </c>
      <c r="K23" t="b">
        <v>1</v>
      </c>
      <c r="L23" t="b">
        <v>0</v>
      </c>
      <c r="M23" t="b">
        <v>1</v>
      </c>
      <c r="N23" s="41" t="s">
        <v>3804</v>
      </c>
    </row>
    <row r="24" spans="1:14" x14ac:dyDescent="0.25">
      <c r="A24" s="2" t="s">
        <v>31</v>
      </c>
      <c r="B24" s="2" t="s">
        <v>4255</v>
      </c>
      <c r="C24" s="112" t="s">
        <v>4498</v>
      </c>
      <c r="D24" t="s">
        <v>340</v>
      </c>
      <c r="E24">
        <v>15</v>
      </c>
      <c r="F24" t="s">
        <v>3805</v>
      </c>
      <c r="G24" s="41" t="b">
        <v>1</v>
      </c>
      <c r="H24" s="41" t="b">
        <v>1</v>
      </c>
      <c r="J24" s="17" t="s">
        <v>3805</v>
      </c>
      <c r="K24" t="b">
        <v>1</v>
      </c>
      <c r="L24" t="b">
        <v>0</v>
      </c>
      <c r="M24" t="b">
        <v>0</v>
      </c>
      <c r="N24" s="41" t="s">
        <v>3804</v>
      </c>
    </row>
    <row r="25" spans="1:14" x14ac:dyDescent="0.25">
      <c r="A25" s="2" t="s">
        <v>46</v>
      </c>
      <c r="B25" s="2" t="s">
        <v>4256</v>
      </c>
      <c r="C25" s="112" t="s">
        <v>4499</v>
      </c>
      <c r="D25" t="s">
        <v>340</v>
      </c>
      <c r="E25">
        <v>16</v>
      </c>
      <c r="F25" t="s">
        <v>3805</v>
      </c>
      <c r="G25" s="41" t="b">
        <v>1</v>
      </c>
      <c r="H25" s="41" t="b">
        <v>1</v>
      </c>
      <c r="J25" s="17" t="s">
        <v>3805</v>
      </c>
      <c r="K25" t="b">
        <v>1</v>
      </c>
      <c r="L25" t="b">
        <v>0</v>
      </c>
      <c r="M25" t="b">
        <v>0</v>
      </c>
      <c r="N25" s="41" t="s">
        <v>3804</v>
      </c>
    </row>
    <row r="26" spans="1:14" x14ac:dyDescent="0.25">
      <c r="A26" s="2" t="s">
        <v>187</v>
      </c>
      <c r="B26" s="2" t="s">
        <v>4347</v>
      </c>
      <c r="C26" s="112" t="str">
        <f>"=1 if authors report schooling in years."</f>
        <v>=1 if authors report schooling in years.</v>
      </c>
      <c r="D26" t="s">
        <v>322</v>
      </c>
      <c r="E26">
        <v>17</v>
      </c>
      <c r="F26" t="s">
        <v>3803</v>
      </c>
      <c r="G26" s="41" t="b">
        <v>1</v>
      </c>
      <c r="H26" s="41" t="b">
        <v>1</v>
      </c>
      <c r="I26">
        <v>1</v>
      </c>
      <c r="K26" t="b">
        <v>1</v>
      </c>
      <c r="L26" t="b">
        <v>0</v>
      </c>
      <c r="M26" t="b">
        <v>0</v>
      </c>
      <c r="N26" s="41" t="s">
        <v>3804</v>
      </c>
    </row>
    <row r="27" spans="1:14" x14ac:dyDescent="0.25">
      <c r="A27" s="2" t="s">
        <v>188</v>
      </c>
      <c r="B27" s="2" t="s">
        <v>4348</v>
      </c>
      <c r="C27" s="112" t="str">
        <f>"=1 if the authors report schooling in levels (e.g., attained college degree) (reference category)."</f>
        <v>=1 if the authors report schooling in levels (e.g., attained college degree) (reference category).</v>
      </c>
      <c r="D27" t="s">
        <v>322</v>
      </c>
      <c r="E27">
        <v>17</v>
      </c>
      <c r="F27" t="s">
        <v>3803</v>
      </c>
      <c r="G27" s="41" t="b">
        <v>1</v>
      </c>
      <c r="H27" s="41" t="b">
        <v>1</v>
      </c>
      <c r="I27">
        <v>1</v>
      </c>
      <c r="K27" t="b">
        <v>0</v>
      </c>
      <c r="L27" t="b">
        <v>1</v>
      </c>
      <c r="M27" t="b">
        <v>0</v>
      </c>
      <c r="N27" s="41" t="s">
        <v>3803</v>
      </c>
    </row>
    <row r="28" spans="1:14" x14ac:dyDescent="0.25">
      <c r="A28" s="2" t="s">
        <v>120</v>
      </c>
      <c r="B28" s="2" t="s">
        <v>4265</v>
      </c>
      <c r="C28" s="112" t="str">
        <f>"=1 if the dependent variable in the regression is log hourly wage."</f>
        <v>=1 if the dependent variable in the regression is log hourly wage.</v>
      </c>
      <c r="D28" t="s">
        <v>322</v>
      </c>
      <c r="E28">
        <v>18</v>
      </c>
      <c r="F28" t="s">
        <v>3803</v>
      </c>
      <c r="G28" s="41" t="b">
        <v>1</v>
      </c>
      <c r="H28" s="41" t="b">
        <v>1</v>
      </c>
      <c r="I28">
        <v>1</v>
      </c>
      <c r="K28" t="b">
        <v>1</v>
      </c>
      <c r="L28" t="b">
        <v>0</v>
      </c>
      <c r="M28" t="b">
        <v>0</v>
      </c>
      <c r="N28" s="41" t="s">
        <v>3804</v>
      </c>
    </row>
    <row r="29" spans="1:14" x14ac:dyDescent="0.25">
      <c r="A29" s="2" t="s">
        <v>135</v>
      </c>
      <c r="B29" s="2" t="s">
        <v>4266</v>
      </c>
      <c r="C29" s="112" t="str">
        <f>"=1 if the dependent variable in the regression is log daily or weekly wage."</f>
        <v>=1 if the dependent variable in the regression is log daily or weekly wage.</v>
      </c>
      <c r="D29" t="s">
        <v>322</v>
      </c>
      <c r="E29">
        <v>18</v>
      </c>
      <c r="F29" t="s">
        <v>3803</v>
      </c>
      <c r="G29" s="41" t="b">
        <v>1</v>
      </c>
      <c r="H29" s="41" t="b">
        <v>1</v>
      </c>
      <c r="I29">
        <v>1</v>
      </c>
      <c r="K29" t="b">
        <v>1</v>
      </c>
      <c r="L29" t="b">
        <v>0</v>
      </c>
      <c r="M29" t="b">
        <v>0</v>
      </c>
      <c r="N29" s="41" t="s">
        <v>3804</v>
      </c>
    </row>
    <row r="30" spans="1:14" x14ac:dyDescent="0.25">
      <c r="A30" s="2" t="s">
        <v>130</v>
      </c>
      <c r="B30" s="2" t="s">
        <v>4267</v>
      </c>
      <c r="C30" s="112" t="str">
        <f>"=1 if the dependent variable in the regression is log monthly wage."</f>
        <v>=1 if the dependent variable in the regression is log monthly wage.</v>
      </c>
      <c r="D30" t="s">
        <v>322</v>
      </c>
      <c r="E30">
        <v>18</v>
      </c>
      <c r="F30" t="s">
        <v>3803</v>
      </c>
      <c r="G30" s="41" t="b">
        <v>1</v>
      </c>
      <c r="H30" s="41" t="b">
        <v>1</v>
      </c>
      <c r="I30">
        <v>1</v>
      </c>
      <c r="K30" t="b">
        <v>1</v>
      </c>
      <c r="L30" t="b">
        <v>0</v>
      </c>
      <c r="M30" t="b">
        <v>0</v>
      </c>
      <c r="N30" s="41" t="s">
        <v>3804</v>
      </c>
    </row>
    <row r="31" spans="1:14" x14ac:dyDescent="0.25">
      <c r="A31" s="2" t="s">
        <v>121</v>
      </c>
      <c r="B31" s="2" t="s">
        <v>4358</v>
      </c>
      <c r="C31" s="112" t="str">
        <f>"=1 if the dependent variable in the regression is log of mean annual earnings (reference category)."</f>
        <v>=1 if the dependent variable in the regression is log of mean annual earnings (reference category).</v>
      </c>
      <c r="D31" t="s">
        <v>322</v>
      </c>
      <c r="E31">
        <v>18</v>
      </c>
      <c r="F31" t="s">
        <v>3803</v>
      </c>
      <c r="G31" s="41" t="b">
        <v>1</v>
      </c>
      <c r="H31" s="41" t="b">
        <v>1</v>
      </c>
      <c r="I31">
        <v>1</v>
      </c>
      <c r="K31" t="b">
        <v>0</v>
      </c>
      <c r="L31" t="b">
        <v>1</v>
      </c>
      <c r="M31" t="b">
        <v>0</v>
      </c>
      <c r="N31" s="41" t="s">
        <v>3803</v>
      </c>
    </row>
    <row r="32" spans="1:14" x14ac:dyDescent="0.25">
      <c r="A32" s="2" t="s">
        <v>47</v>
      </c>
      <c r="B32" s="2" t="s">
        <v>4307</v>
      </c>
      <c r="C32" s="112" t="str">
        <f>"=1 if the study uses micro data."</f>
        <v>=1 if the study uses micro data.</v>
      </c>
      <c r="D32" t="s">
        <v>322</v>
      </c>
      <c r="E32">
        <v>19</v>
      </c>
      <c r="F32" t="s">
        <v>3803</v>
      </c>
      <c r="G32" s="41" t="b">
        <v>1</v>
      </c>
      <c r="H32" s="41" t="b">
        <v>1</v>
      </c>
      <c r="I32">
        <v>1</v>
      </c>
      <c r="K32" t="b">
        <v>1</v>
      </c>
      <c r="L32" t="b">
        <v>0</v>
      </c>
      <c r="M32" t="b">
        <v>0</v>
      </c>
      <c r="N32" s="41" t="s">
        <v>3804</v>
      </c>
    </row>
    <row r="33" spans="1:14" x14ac:dyDescent="0.25">
      <c r="A33" s="2" t="s">
        <v>48</v>
      </c>
      <c r="B33" s="2" t="s">
        <v>4306</v>
      </c>
      <c r="C33" s="112" t="str">
        <f>"=1 if the study uses data from a survey."</f>
        <v>=1 if the study uses data from a survey.</v>
      </c>
      <c r="D33" t="s">
        <v>322</v>
      </c>
      <c r="E33">
        <v>19</v>
      </c>
      <c r="F33" t="s">
        <v>3803</v>
      </c>
      <c r="G33" s="41" t="b">
        <v>1</v>
      </c>
      <c r="H33" s="41" t="b">
        <v>1</v>
      </c>
      <c r="I33">
        <v>1</v>
      </c>
      <c r="K33" t="b">
        <v>1</v>
      </c>
      <c r="L33" t="b">
        <v>0</v>
      </c>
      <c r="M33" t="b">
        <v>0</v>
      </c>
      <c r="N33" s="41" t="s">
        <v>3804</v>
      </c>
    </row>
    <row r="34" spans="1:14" x14ac:dyDescent="0.25">
      <c r="A34" s="2" t="s">
        <v>49</v>
      </c>
      <c r="B34" s="2" t="s">
        <v>4305</v>
      </c>
      <c r="C34" s="112" t="str">
        <f>"=1 if the study uses data from a national register (reference category)."</f>
        <v>=1 if the study uses data from a national register (reference category).</v>
      </c>
      <c r="D34" t="s">
        <v>322</v>
      </c>
      <c r="E34">
        <v>19</v>
      </c>
      <c r="F34" t="s">
        <v>3803</v>
      </c>
      <c r="G34" s="41" t="b">
        <v>1</v>
      </c>
      <c r="H34" s="41" t="b">
        <v>1</v>
      </c>
      <c r="I34">
        <v>1</v>
      </c>
      <c r="K34" t="b">
        <v>0</v>
      </c>
      <c r="L34" t="b">
        <v>1</v>
      </c>
      <c r="M34" t="b">
        <v>0</v>
      </c>
      <c r="N34" s="41" t="s">
        <v>3803</v>
      </c>
    </row>
    <row r="35" spans="1:14" x14ac:dyDescent="0.25">
      <c r="A35" s="2" t="s">
        <v>50</v>
      </c>
      <c r="B35" s="2" t="s">
        <v>4257</v>
      </c>
      <c r="C35" s="112" t="str">
        <f>"=1 if the study uses cross-sectional data."</f>
        <v>=1 if the study uses cross-sectional data.</v>
      </c>
      <c r="D35" t="s">
        <v>322</v>
      </c>
      <c r="E35">
        <v>20</v>
      </c>
      <c r="F35" t="s">
        <v>3803</v>
      </c>
      <c r="G35" s="41" t="b">
        <v>1</v>
      </c>
      <c r="H35" s="41" t="b">
        <v>1</v>
      </c>
      <c r="I35">
        <v>1</v>
      </c>
      <c r="K35" t="b">
        <v>1</v>
      </c>
      <c r="L35" t="b">
        <v>0</v>
      </c>
      <c r="M35" t="b">
        <v>0</v>
      </c>
      <c r="N35" s="41" t="s">
        <v>3804</v>
      </c>
    </row>
    <row r="36" spans="1:14" x14ac:dyDescent="0.25">
      <c r="A36" s="2" t="s">
        <v>51</v>
      </c>
      <c r="B36" s="2" t="s">
        <v>4258</v>
      </c>
      <c r="C36" s="112" t="str">
        <f>"=1 if the study uses panel data (reference category)."</f>
        <v>=1 if the study uses panel data (reference category).</v>
      </c>
      <c r="D36" t="s">
        <v>322</v>
      </c>
      <c r="E36">
        <v>20</v>
      </c>
      <c r="F36" t="s">
        <v>3803</v>
      </c>
      <c r="G36" s="41" t="b">
        <v>1</v>
      </c>
      <c r="H36" s="41" t="b">
        <v>1</v>
      </c>
      <c r="I36">
        <v>1</v>
      </c>
      <c r="K36" t="b">
        <v>0</v>
      </c>
      <c r="L36" t="b">
        <v>1</v>
      </c>
      <c r="M36" t="b">
        <v>0</v>
      </c>
      <c r="N36" s="41" t="s">
        <v>3803</v>
      </c>
    </row>
    <row r="37" spans="1:14" x14ac:dyDescent="0.25">
      <c r="A37" s="2" t="s">
        <v>64</v>
      </c>
      <c r="B37" s="2" t="s">
        <v>4308</v>
      </c>
      <c r="C37" s="112" t="s">
        <v>4320</v>
      </c>
      <c r="D37" t="s">
        <v>340</v>
      </c>
      <c r="E37">
        <v>21</v>
      </c>
      <c r="F37" t="s">
        <v>3805</v>
      </c>
      <c r="G37" s="41" t="b">
        <v>1</v>
      </c>
      <c r="H37" s="41" t="b">
        <v>1</v>
      </c>
      <c r="J37" s="17" t="s">
        <v>3805</v>
      </c>
      <c r="K37" t="b">
        <v>1</v>
      </c>
      <c r="L37" t="b">
        <v>0</v>
      </c>
      <c r="M37" t="b">
        <v>1</v>
      </c>
      <c r="N37" s="41" t="s">
        <v>3804</v>
      </c>
    </row>
    <row r="38" spans="1:14" x14ac:dyDescent="0.25">
      <c r="A38" s="37" t="s">
        <v>103</v>
      </c>
      <c r="B38" s="3" t="s">
        <v>4302</v>
      </c>
      <c r="C38" s="118" t="s">
        <v>4324</v>
      </c>
      <c r="D38" t="s">
        <v>342</v>
      </c>
      <c r="E38">
        <v>22</v>
      </c>
      <c r="F38" t="s">
        <v>3804</v>
      </c>
      <c r="G38" s="41" t="b">
        <v>1</v>
      </c>
      <c r="H38" s="41" t="b">
        <v>0</v>
      </c>
      <c r="K38" t="b">
        <v>0</v>
      </c>
      <c r="L38" t="b">
        <v>1</v>
      </c>
      <c r="M38" t="b">
        <v>0</v>
      </c>
      <c r="N38" s="41" t="s">
        <v>3803</v>
      </c>
    </row>
    <row r="39" spans="1:14" x14ac:dyDescent="0.25">
      <c r="A39" s="37" t="s">
        <v>99</v>
      </c>
      <c r="B39" s="3" t="s">
        <v>4301</v>
      </c>
      <c r="C39" s="118" t="s">
        <v>4322</v>
      </c>
      <c r="D39" t="s">
        <v>342</v>
      </c>
      <c r="E39">
        <v>22</v>
      </c>
      <c r="F39" t="s">
        <v>3804</v>
      </c>
      <c r="G39" s="41" t="b">
        <v>1</v>
      </c>
      <c r="H39" s="41" t="b">
        <v>0</v>
      </c>
      <c r="K39" t="b">
        <v>1</v>
      </c>
      <c r="L39" t="b">
        <v>0</v>
      </c>
      <c r="M39" t="b">
        <v>0</v>
      </c>
      <c r="N39" s="41" t="s">
        <v>3804</v>
      </c>
    </row>
    <row r="40" spans="1:14" x14ac:dyDescent="0.25">
      <c r="A40" s="37" t="s">
        <v>100</v>
      </c>
      <c r="B40" s="3" t="s">
        <v>4259</v>
      </c>
      <c r="C40" s="118" t="s">
        <v>4323</v>
      </c>
      <c r="D40" t="s">
        <v>342</v>
      </c>
      <c r="E40">
        <v>22</v>
      </c>
      <c r="F40" t="s">
        <v>3804</v>
      </c>
      <c r="G40" s="41" t="b">
        <v>1</v>
      </c>
      <c r="H40" s="41" t="b">
        <v>0</v>
      </c>
      <c r="K40" t="b">
        <v>1</v>
      </c>
      <c r="L40" t="b">
        <v>0</v>
      </c>
      <c r="M40" t="b">
        <v>0</v>
      </c>
      <c r="N40" s="41" t="s">
        <v>3804</v>
      </c>
    </row>
    <row r="41" spans="1:14" x14ac:dyDescent="0.25">
      <c r="A41" s="37" t="s">
        <v>101</v>
      </c>
      <c r="B41" s="3" t="s">
        <v>3762</v>
      </c>
      <c r="C41" s="118" t="s">
        <v>4325</v>
      </c>
      <c r="D41" t="s">
        <v>342</v>
      </c>
      <c r="E41">
        <v>22</v>
      </c>
      <c r="F41" t="s">
        <v>3804</v>
      </c>
      <c r="G41" s="41" t="b">
        <v>1</v>
      </c>
      <c r="H41" s="41" t="b">
        <v>1</v>
      </c>
      <c r="J41" s="17">
        <v>0.5</v>
      </c>
      <c r="K41" t="b">
        <v>1</v>
      </c>
      <c r="L41" t="b">
        <v>0</v>
      </c>
      <c r="M41" t="b">
        <v>0</v>
      </c>
      <c r="N41" s="41" t="s">
        <v>3804</v>
      </c>
    </row>
    <row r="42" spans="1:14" x14ac:dyDescent="0.25">
      <c r="A42" s="37" t="s">
        <v>93</v>
      </c>
      <c r="B42" s="3" t="s">
        <v>4360</v>
      </c>
      <c r="C42" s="118" t="s">
        <v>4330</v>
      </c>
      <c r="D42" t="s">
        <v>342</v>
      </c>
      <c r="E42">
        <v>24</v>
      </c>
      <c r="F42" t="s">
        <v>3804</v>
      </c>
      <c r="G42" s="41" t="b">
        <v>1</v>
      </c>
      <c r="H42" s="41" t="b">
        <v>1</v>
      </c>
      <c r="J42" s="17">
        <v>0.5</v>
      </c>
      <c r="K42" t="b">
        <v>1</v>
      </c>
      <c r="L42" t="b">
        <v>0</v>
      </c>
      <c r="M42" t="b">
        <v>0</v>
      </c>
      <c r="N42" s="41" t="s">
        <v>3804</v>
      </c>
    </row>
    <row r="43" spans="1:14" x14ac:dyDescent="0.25">
      <c r="A43" s="37" t="s">
        <v>92</v>
      </c>
      <c r="B43" s="3" t="s">
        <v>4361</v>
      </c>
      <c r="C43" s="118" t="s">
        <v>4329</v>
      </c>
      <c r="D43" t="s">
        <v>342</v>
      </c>
      <c r="E43">
        <v>24</v>
      </c>
      <c r="F43" t="s">
        <v>3804</v>
      </c>
      <c r="G43" s="41" t="b">
        <v>0</v>
      </c>
      <c r="H43" s="41" t="b">
        <v>0</v>
      </c>
      <c r="K43" t="b">
        <v>0</v>
      </c>
      <c r="L43" t="b">
        <v>1</v>
      </c>
      <c r="M43" t="b">
        <v>0</v>
      </c>
      <c r="N43" s="41" t="s">
        <v>3803</v>
      </c>
    </row>
    <row r="44" spans="1:14" x14ac:dyDescent="0.25">
      <c r="A44" s="37" t="s">
        <v>32</v>
      </c>
      <c r="B44" s="3" t="s">
        <v>4268</v>
      </c>
      <c r="C44" s="118" t="s">
        <v>4328</v>
      </c>
      <c r="D44" t="s">
        <v>342</v>
      </c>
      <c r="E44">
        <v>25</v>
      </c>
      <c r="F44" t="s">
        <v>3804</v>
      </c>
      <c r="G44" s="41" t="b">
        <v>1</v>
      </c>
      <c r="H44" s="41" t="b">
        <v>1</v>
      </c>
      <c r="J44" s="17">
        <v>0.5</v>
      </c>
      <c r="K44" t="b">
        <v>1</v>
      </c>
      <c r="L44" t="b">
        <v>0</v>
      </c>
      <c r="M44" t="b">
        <v>0</v>
      </c>
      <c r="N44" s="41" t="s">
        <v>3804</v>
      </c>
    </row>
    <row r="45" spans="1:14" x14ac:dyDescent="0.25">
      <c r="A45" s="37" t="s">
        <v>33</v>
      </c>
      <c r="B45" s="3" t="s">
        <v>4269</v>
      </c>
      <c r="C45" s="118" t="s">
        <v>4327</v>
      </c>
      <c r="D45" t="s">
        <v>342</v>
      </c>
      <c r="E45">
        <v>25</v>
      </c>
      <c r="F45" t="s">
        <v>3804</v>
      </c>
      <c r="G45" s="41" t="b">
        <v>0</v>
      </c>
      <c r="H45" s="41" t="b">
        <v>0</v>
      </c>
      <c r="K45" t="b">
        <v>0</v>
      </c>
      <c r="L45" t="b">
        <v>1</v>
      </c>
      <c r="M45" t="b">
        <v>0</v>
      </c>
      <c r="N45" s="41" t="s">
        <v>3803</v>
      </c>
    </row>
    <row r="46" spans="1:14" x14ac:dyDescent="0.25">
      <c r="A46" s="37" t="s">
        <v>34</v>
      </c>
      <c r="B46" s="3" t="s">
        <v>4270</v>
      </c>
      <c r="C46" s="118" t="s">
        <v>4326</v>
      </c>
      <c r="D46" t="s">
        <v>342</v>
      </c>
      <c r="E46">
        <v>26</v>
      </c>
      <c r="F46" t="s">
        <v>3804</v>
      </c>
      <c r="G46" s="41" t="b">
        <v>1</v>
      </c>
      <c r="H46" s="41" t="b">
        <v>1</v>
      </c>
      <c r="J46" s="17">
        <v>0.5</v>
      </c>
      <c r="K46" t="b">
        <v>1</v>
      </c>
      <c r="L46" t="b">
        <v>0</v>
      </c>
      <c r="M46" t="b">
        <v>0</v>
      </c>
      <c r="N46" s="41" t="s">
        <v>3804</v>
      </c>
    </row>
    <row r="47" spans="1:14" x14ac:dyDescent="0.25">
      <c r="A47" s="37" t="s">
        <v>35</v>
      </c>
      <c r="B47" s="3" t="s">
        <v>4271</v>
      </c>
      <c r="C47" s="118" t="s">
        <v>4331</v>
      </c>
      <c r="D47" t="s">
        <v>342</v>
      </c>
      <c r="E47">
        <v>26</v>
      </c>
      <c r="F47" t="s">
        <v>3804</v>
      </c>
      <c r="G47" s="41" t="b">
        <v>0</v>
      </c>
      <c r="H47" s="41" t="b">
        <v>0</v>
      </c>
      <c r="K47" t="b">
        <v>0</v>
      </c>
      <c r="L47" t="b">
        <v>1</v>
      </c>
      <c r="M47" t="b">
        <v>0</v>
      </c>
      <c r="N47" s="41" t="s">
        <v>3803</v>
      </c>
    </row>
    <row r="48" spans="1:14" x14ac:dyDescent="0.25">
      <c r="A48" s="37" t="s">
        <v>52</v>
      </c>
      <c r="B48" s="3" t="s">
        <v>4272</v>
      </c>
      <c r="C48" s="118" t="s">
        <v>4332</v>
      </c>
      <c r="D48" t="s">
        <v>342</v>
      </c>
      <c r="E48">
        <v>27</v>
      </c>
      <c r="F48" t="s">
        <v>3804</v>
      </c>
      <c r="G48" s="41" t="b">
        <v>1</v>
      </c>
      <c r="H48" s="41" t="b">
        <v>1</v>
      </c>
      <c r="J48" s="17">
        <v>0.5</v>
      </c>
      <c r="K48" t="b">
        <v>1</v>
      </c>
      <c r="L48" t="b">
        <v>0</v>
      </c>
      <c r="M48" t="b">
        <v>0</v>
      </c>
      <c r="N48" s="41" t="s">
        <v>3804</v>
      </c>
    </row>
    <row r="49" spans="1:14" x14ac:dyDescent="0.25">
      <c r="A49" s="37" t="s">
        <v>53</v>
      </c>
      <c r="B49" s="3" t="s">
        <v>4273</v>
      </c>
      <c r="C49" s="118" t="s">
        <v>4333</v>
      </c>
      <c r="D49" t="s">
        <v>342</v>
      </c>
      <c r="E49">
        <v>27</v>
      </c>
      <c r="F49" t="s">
        <v>3804</v>
      </c>
      <c r="G49" s="41" t="b">
        <v>0</v>
      </c>
      <c r="H49" s="41" t="b">
        <v>0</v>
      </c>
      <c r="K49" t="b">
        <v>0</v>
      </c>
      <c r="L49" t="b">
        <v>1</v>
      </c>
      <c r="M49" t="b">
        <v>0</v>
      </c>
      <c r="N49" s="41" t="s">
        <v>3803</v>
      </c>
    </row>
    <row r="50" spans="1:14" x14ac:dyDescent="0.25">
      <c r="A50" s="37" t="s">
        <v>218</v>
      </c>
      <c r="B50" s="3" t="s">
        <v>4274</v>
      </c>
      <c r="C50" s="118" t="s">
        <v>4334</v>
      </c>
      <c r="D50" t="s">
        <v>342</v>
      </c>
      <c r="E50">
        <v>28</v>
      </c>
      <c r="F50" t="s">
        <v>3804</v>
      </c>
      <c r="G50" s="41" t="b">
        <v>1</v>
      </c>
      <c r="H50" s="41" t="b">
        <v>1</v>
      </c>
      <c r="J50" s="17">
        <v>0.5</v>
      </c>
      <c r="K50" t="b">
        <v>1</v>
      </c>
      <c r="L50" t="b">
        <v>0</v>
      </c>
      <c r="M50" t="b">
        <v>0</v>
      </c>
      <c r="N50" s="41" t="s">
        <v>3804</v>
      </c>
    </row>
    <row r="51" spans="1:14" x14ac:dyDescent="0.25">
      <c r="A51" s="37" t="s">
        <v>217</v>
      </c>
      <c r="B51" s="3" t="s">
        <v>4275</v>
      </c>
      <c r="C51" s="118" t="s">
        <v>4335</v>
      </c>
      <c r="D51" t="s">
        <v>342</v>
      </c>
      <c r="E51">
        <v>28</v>
      </c>
      <c r="F51" t="s">
        <v>3804</v>
      </c>
      <c r="G51" s="41" t="b">
        <v>1</v>
      </c>
      <c r="H51" s="41" t="b">
        <v>0</v>
      </c>
      <c r="K51" t="b">
        <v>0</v>
      </c>
      <c r="L51" t="b">
        <v>1</v>
      </c>
      <c r="M51" t="b">
        <v>0</v>
      </c>
      <c r="N51" s="41" t="s">
        <v>3803</v>
      </c>
    </row>
    <row r="52" spans="1:14" x14ac:dyDescent="0.25">
      <c r="A52" s="37" t="s">
        <v>36</v>
      </c>
      <c r="B52" s="3" t="s">
        <v>281</v>
      </c>
      <c r="C52" s="118" t="s">
        <v>4336</v>
      </c>
      <c r="D52" t="s">
        <v>347</v>
      </c>
      <c r="E52">
        <v>29</v>
      </c>
      <c r="F52" t="s">
        <v>3803</v>
      </c>
      <c r="G52" s="41" t="b">
        <v>0</v>
      </c>
      <c r="H52" s="41" t="b">
        <v>0</v>
      </c>
      <c r="K52" t="b">
        <v>0</v>
      </c>
      <c r="L52" t="b">
        <v>0</v>
      </c>
      <c r="M52" t="b">
        <v>0</v>
      </c>
      <c r="N52" s="41" t="s">
        <v>3803</v>
      </c>
    </row>
    <row r="53" spans="1:14" x14ac:dyDescent="0.25">
      <c r="A53" s="37" t="s">
        <v>57</v>
      </c>
      <c r="B53" s="3" t="s">
        <v>4350</v>
      </c>
      <c r="C53" s="118" t="str">
        <f>"=1 if the study was conducted in a country with advanced economy. (reference group)"</f>
        <v>=1 if the study was conducted in a country with advanced economy. (reference group)</v>
      </c>
      <c r="D53" t="s">
        <v>322</v>
      </c>
      <c r="E53">
        <v>30</v>
      </c>
      <c r="F53" t="s">
        <v>3803</v>
      </c>
      <c r="G53" s="41" t="b">
        <v>1</v>
      </c>
      <c r="H53" s="41" t="b">
        <v>1</v>
      </c>
      <c r="I53">
        <v>1</v>
      </c>
      <c r="K53" t="b">
        <v>0</v>
      </c>
      <c r="L53" t="b">
        <v>1</v>
      </c>
      <c r="M53" t="b">
        <v>0</v>
      </c>
      <c r="N53" s="41" t="s">
        <v>3803</v>
      </c>
    </row>
    <row r="54" spans="1:14" x14ac:dyDescent="0.25">
      <c r="A54" s="37" t="s">
        <v>58</v>
      </c>
      <c r="B54" s="3" t="s">
        <v>4351</v>
      </c>
      <c r="C54" s="118" t="str">
        <f>"=1 if the study was conducted in the East Asia and Pacific region."</f>
        <v>=1 if the study was conducted in the East Asia and Pacific region.</v>
      </c>
      <c r="D54" t="s">
        <v>322</v>
      </c>
      <c r="E54">
        <v>30</v>
      </c>
      <c r="F54" t="s">
        <v>3803</v>
      </c>
      <c r="G54" s="41" t="b">
        <v>1</v>
      </c>
      <c r="H54" s="41" t="b">
        <v>1</v>
      </c>
      <c r="I54">
        <v>1</v>
      </c>
      <c r="K54" t="b">
        <v>0</v>
      </c>
      <c r="L54" t="b">
        <v>0</v>
      </c>
      <c r="M54" t="b">
        <v>0</v>
      </c>
      <c r="N54" s="41" t="s">
        <v>3803</v>
      </c>
    </row>
    <row r="55" spans="1:14" x14ac:dyDescent="0.25">
      <c r="A55" s="37" t="s">
        <v>59</v>
      </c>
      <c r="B55" s="3" t="s">
        <v>4352</v>
      </c>
      <c r="C55" s="118" t="str">
        <f>"=1 if the study was conducted in the Europe and Central Asia region."</f>
        <v>=1 if the study was conducted in the Europe and Central Asia region.</v>
      </c>
      <c r="D55" t="s">
        <v>322</v>
      </c>
      <c r="E55">
        <v>30</v>
      </c>
      <c r="F55" t="s">
        <v>3803</v>
      </c>
      <c r="G55" s="41" t="b">
        <v>1</v>
      </c>
      <c r="H55" s="41" t="b">
        <v>1</v>
      </c>
      <c r="I55">
        <v>1</v>
      </c>
      <c r="K55" t="b">
        <v>0</v>
      </c>
      <c r="L55" t="b">
        <v>0</v>
      </c>
      <c r="M55" t="b">
        <v>0</v>
      </c>
      <c r="N55" s="41" t="s">
        <v>3803</v>
      </c>
    </row>
    <row r="56" spans="1:14" x14ac:dyDescent="0.25">
      <c r="A56" s="37" t="s">
        <v>60</v>
      </c>
      <c r="B56" s="3" t="s">
        <v>4353</v>
      </c>
      <c r="C56" s="118" t="str">
        <f>"=1 if the study was conducted in the Latin America and Caribbean region."</f>
        <v>=1 if the study was conducted in the Latin America and Caribbean region.</v>
      </c>
      <c r="D56" t="s">
        <v>322</v>
      </c>
      <c r="E56">
        <v>30</v>
      </c>
      <c r="F56" t="s">
        <v>3803</v>
      </c>
      <c r="G56" s="41" t="b">
        <v>1</v>
      </c>
      <c r="H56" s="41" t="b">
        <v>1</v>
      </c>
      <c r="I56">
        <v>1</v>
      </c>
      <c r="K56" t="b">
        <v>0</v>
      </c>
      <c r="L56" t="b">
        <v>0</v>
      </c>
      <c r="M56" t="b">
        <v>0</v>
      </c>
      <c r="N56" s="41" t="s">
        <v>3803</v>
      </c>
    </row>
    <row r="57" spans="1:14" x14ac:dyDescent="0.25">
      <c r="A57" s="37" t="s">
        <v>61</v>
      </c>
      <c r="B57" s="3" t="s">
        <v>4354</v>
      </c>
      <c r="C57" s="118" t="str">
        <f>"=1 if the study was conducted in the Middle East and North Africa region."</f>
        <v>=1 if the study was conducted in the Middle East and North Africa region.</v>
      </c>
      <c r="D57" t="s">
        <v>322</v>
      </c>
      <c r="E57">
        <v>30</v>
      </c>
      <c r="F57" t="s">
        <v>3803</v>
      </c>
      <c r="G57" s="41" t="b">
        <v>1</v>
      </c>
      <c r="H57" s="41" t="b">
        <v>1</v>
      </c>
      <c r="I57">
        <v>1</v>
      </c>
      <c r="K57" t="b">
        <v>0</v>
      </c>
      <c r="L57" t="b">
        <v>0</v>
      </c>
      <c r="M57" t="b">
        <v>0</v>
      </c>
      <c r="N57" s="41" t="s">
        <v>3803</v>
      </c>
    </row>
    <row r="58" spans="1:14" x14ac:dyDescent="0.25">
      <c r="A58" s="37" t="s">
        <v>62</v>
      </c>
      <c r="B58" s="3" t="s">
        <v>4355</v>
      </c>
      <c r="C58" s="118" t="str">
        <f>"=1 if the study was conducted in the South African region."</f>
        <v>=1 if the study was conducted in the South African region.</v>
      </c>
      <c r="D58" t="s">
        <v>322</v>
      </c>
      <c r="E58">
        <v>30</v>
      </c>
      <c r="F58" t="s">
        <v>3803</v>
      </c>
      <c r="G58" s="41" t="b">
        <v>1</v>
      </c>
      <c r="H58" s="41" t="b">
        <v>1</v>
      </c>
      <c r="I58">
        <v>1</v>
      </c>
      <c r="K58" t="b">
        <v>0</v>
      </c>
      <c r="L58" t="b">
        <v>0</v>
      </c>
      <c r="M58" t="b">
        <v>0</v>
      </c>
      <c r="N58" s="41" t="s">
        <v>3803</v>
      </c>
    </row>
    <row r="59" spans="1:14" x14ac:dyDescent="0.25">
      <c r="A59" s="37" t="s">
        <v>63</v>
      </c>
      <c r="B59" s="3" t="s">
        <v>4356</v>
      </c>
      <c r="C59" s="118" t="str">
        <f>"=1 if the study was conducted in the region of Sub Saharan Africa."</f>
        <v>=1 if the study was conducted in the region of Sub Saharan Africa.</v>
      </c>
      <c r="D59" t="s">
        <v>322</v>
      </c>
      <c r="E59">
        <v>30</v>
      </c>
      <c r="F59" t="s">
        <v>3803</v>
      </c>
      <c r="G59" s="41" t="b">
        <v>1</v>
      </c>
      <c r="H59" s="41" t="b">
        <v>1</v>
      </c>
      <c r="I59">
        <v>1</v>
      </c>
      <c r="K59" t="b">
        <v>0</v>
      </c>
      <c r="L59" t="b">
        <v>0</v>
      </c>
      <c r="M59" t="b">
        <v>0</v>
      </c>
      <c r="N59" s="41" t="s">
        <v>3803</v>
      </c>
    </row>
    <row r="60" spans="1:14" x14ac:dyDescent="0.25">
      <c r="A60" s="37" t="s">
        <v>56</v>
      </c>
      <c r="B60" s="3" t="s">
        <v>4276</v>
      </c>
      <c r="C60" s="118" t="str">
        <f>"=1 if the study was conducted in a high income country (reference category)"</f>
        <v>=1 if the study was conducted in a high income country (reference category)</v>
      </c>
      <c r="D60" t="s">
        <v>322</v>
      </c>
      <c r="E60">
        <v>31</v>
      </c>
      <c r="F60" t="s">
        <v>3803</v>
      </c>
      <c r="G60" s="41" t="b">
        <v>1</v>
      </c>
      <c r="H60" s="41" t="b">
        <v>1</v>
      </c>
      <c r="I60">
        <v>1</v>
      </c>
      <c r="K60" t="b">
        <v>0</v>
      </c>
      <c r="L60" t="b">
        <v>1</v>
      </c>
      <c r="M60" t="b">
        <v>0</v>
      </c>
      <c r="N60" s="41" t="s">
        <v>3803</v>
      </c>
    </row>
    <row r="61" spans="1:14" x14ac:dyDescent="0.25">
      <c r="A61" s="37" t="s">
        <v>55</v>
      </c>
      <c r="B61" s="3" t="s">
        <v>4277</v>
      </c>
      <c r="C61" s="118" t="str">
        <f>"=1 if the study was conducted in a middle income country"</f>
        <v>=1 if the study was conducted in a middle income country</v>
      </c>
      <c r="D61" t="s">
        <v>322</v>
      </c>
      <c r="E61">
        <v>31</v>
      </c>
      <c r="F61" t="s">
        <v>3803</v>
      </c>
      <c r="G61" s="41" t="b">
        <v>1</v>
      </c>
      <c r="H61" s="41" t="b">
        <v>1</v>
      </c>
      <c r="I61">
        <v>1</v>
      </c>
      <c r="K61" t="b">
        <v>0</v>
      </c>
      <c r="L61" t="b">
        <v>0</v>
      </c>
      <c r="M61" t="b">
        <v>0</v>
      </c>
      <c r="N61" s="41" t="s">
        <v>3803</v>
      </c>
    </row>
    <row r="62" spans="1:14" x14ac:dyDescent="0.25">
      <c r="A62" s="37" t="s">
        <v>54</v>
      </c>
      <c r="B62" s="3" t="s">
        <v>4278</v>
      </c>
      <c r="C62" s="118" t="str">
        <f>"=1 if the study was conducted in a low income country"</f>
        <v>=1 if the study was conducted in a low income country</v>
      </c>
      <c r="D62" t="s">
        <v>322</v>
      </c>
      <c r="E62">
        <v>31</v>
      </c>
      <c r="F62" t="s">
        <v>3803</v>
      </c>
      <c r="G62" s="41" t="b">
        <v>1</v>
      </c>
      <c r="H62" s="41" t="b">
        <v>1</v>
      </c>
      <c r="I62">
        <v>1</v>
      </c>
      <c r="K62" t="b">
        <v>0</v>
      </c>
      <c r="L62" t="b">
        <v>0</v>
      </c>
      <c r="M62" t="b">
        <v>0</v>
      </c>
      <c r="N62" s="41" t="s">
        <v>3803</v>
      </c>
    </row>
    <row r="63" spans="1:14" x14ac:dyDescent="0.25">
      <c r="A63" s="37" t="s">
        <v>65</v>
      </c>
      <c r="B63" s="3" t="s">
        <v>355</v>
      </c>
      <c r="C63" s="118" t="s">
        <v>4337</v>
      </c>
      <c r="D63" t="s">
        <v>340</v>
      </c>
      <c r="E63">
        <v>32</v>
      </c>
      <c r="F63" t="s">
        <v>3805</v>
      </c>
      <c r="G63" s="41" t="b">
        <v>1</v>
      </c>
      <c r="H63" s="41" t="b">
        <v>1</v>
      </c>
      <c r="J63" s="17" t="s">
        <v>3805</v>
      </c>
      <c r="K63" t="b">
        <v>1</v>
      </c>
      <c r="L63" t="b">
        <v>0</v>
      </c>
      <c r="M63" t="b">
        <v>1</v>
      </c>
      <c r="N63" s="41" t="s">
        <v>3804</v>
      </c>
    </row>
    <row r="64" spans="1:14" x14ac:dyDescent="0.25">
      <c r="A64" s="37" t="s">
        <v>66</v>
      </c>
      <c r="B64" s="3" t="s">
        <v>356</v>
      </c>
      <c r="C64" s="118" t="s">
        <v>4338</v>
      </c>
      <c r="D64" t="s">
        <v>340</v>
      </c>
      <c r="E64">
        <v>33</v>
      </c>
      <c r="F64" t="s">
        <v>3805</v>
      </c>
      <c r="G64" s="41" t="b">
        <v>1</v>
      </c>
      <c r="H64" s="41" t="b">
        <v>1</v>
      </c>
      <c r="J64" s="17" t="s">
        <v>3805</v>
      </c>
      <c r="K64" t="b">
        <v>1</v>
      </c>
      <c r="L64" t="b">
        <v>0</v>
      </c>
      <c r="M64" t="b">
        <v>1</v>
      </c>
      <c r="N64" s="41" t="s">
        <v>3804</v>
      </c>
    </row>
    <row r="65" spans="1:14" x14ac:dyDescent="0.25">
      <c r="A65" s="37" t="s">
        <v>4247</v>
      </c>
      <c r="B65" s="3" t="s">
        <v>4248</v>
      </c>
      <c r="C65" s="118" t="s">
        <v>4339</v>
      </c>
      <c r="D65" t="s">
        <v>340</v>
      </c>
      <c r="E65">
        <v>34</v>
      </c>
      <c r="F65" t="s">
        <v>3805</v>
      </c>
      <c r="G65" s="41" t="b">
        <v>1</v>
      </c>
      <c r="H65" s="41" t="b">
        <v>1</v>
      </c>
      <c r="J65" s="17" t="s">
        <v>3805</v>
      </c>
      <c r="K65" t="b">
        <v>1</v>
      </c>
      <c r="L65" t="b">
        <v>0</v>
      </c>
      <c r="M65" t="b">
        <v>0</v>
      </c>
      <c r="N65" s="41" t="s">
        <v>3804</v>
      </c>
    </row>
    <row r="66" spans="1:14" x14ac:dyDescent="0.25">
      <c r="A66" s="37" t="s">
        <v>67</v>
      </c>
      <c r="B66" s="3" t="s">
        <v>4250</v>
      </c>
      <c r="C66" s="118" t="s">
        <v>4340</v>
      </c>
      <c r="D66" t="s">
        <v>340</v>
      </c>
      <c r="E66">
        <v>35</v>
      </c>
      <c r="F66" t="s">
        <v>3805</v>
      </c>
      <c r="G66" s="41" t="b">
        <v>1</v>
      </c>
      <c r="H66" s="41" t="b">
        <v>1</v>
      </c>
      <c r="J66" s="17" t="s">
        <v>3805</v>
      </c>
      <c r="K66" t="b">
        <v>1</v>
      </c>
      <c r="L66" t="b">
        <v>0</v>
      </c>
      <c r="M66" t="b">
        <v>1</v>
      </c>
      <c r="N66" s="41" t="s">
        <v>3804</v>
      </c>
    </row>
    <row r="67" spans="1:14" x14ac:dyDescent="0.25">
      <c r="A67" s="4" t="s">
        <v>68</v>
      </c>
      <c r="B67" s="4" t="s">
        <v>4279</v>
      </c>
      <c r="C67" s="113" t="str">
        <f>"=1 if the authors use Ordinary least squares."</f>
        <v>=1 if the authors use Ordinary least squares.</v>
      </c>
      <c r="D67" t="s">
        <v>322</v>
      </c>
      <c r="E67">
        <v>36</v>
      </c>
      <c r="F67" t="s">
        <v>3803</v>
      </c>
      <c r="G67" s="41" t="b">
        <v>1</v>
      </c>
      <c r="H67" s="41" t="b">
        <v>1</v>
      </c>
      <c r="I67">
        <v>1</v>
      </c>
      <c r="K67" t="b">
        <v>0</v>
      </c>
      <c r="L67" t="b">
        <v>1</v>
      </c>
      <c r="M67" t="b">
        <v>0</v>
      </c>
      <c r="N67" s="41" t="s">
        <v>3803</v>
      </c>
    </row>
    <row r="68" spans="1:14" x14ac:dyDescent="0.25">
      <c r="A68" s="4" t="s">
        <v>4371</v>
      </c>
      <c r="B68" s="4" t="s">
        <v>4372</v>
      </c>
      <c r="C68" s="113" t="str">
        <f>"=1 if the authors use Cohort-type or Fixed-effects estimation."</f>
        <v>=1 if the authors use Cohort-type or Fixed-effects estimation.</v>
      </c>
      <c r="D68" t="s">
        <v>322</v>
      </c>
      <c r="E68">
        <v>36</v>
      </c>
      <c r="F68" t="s">
        <v>3803</v>
      </c>
      <c r="G68" s="41" t="b">
        <v>1</v>
      </c>
      <c r="H68" s="41" t="b">
        <v>1</v>
      </c>
      <c r="I68">
        <v>1</v>
      </c>
      <c r="K68" t="b">
        <v>1</v>
      </c>
      <c r="L68" t="b">
        <v>0</v>
      </c>
      <c r="M68" t="b">
        <v>0</v>
      </c>
      <c r="N68" s="41" t="s">
        <v>3804</v>
      </c>
    </row>
    <row r="69" spans="1:14" x14ac:dyDescent="0.25">
      <c r="A69" s="4" t="s">
        <v>123</v>
      </c>
      <c r="B69" s="4" t="s">
        <v>4280</v>
      </c>
      <c r="C69" s="113" t="str">
        <f>"=1 if the authors use Two-Stage least squares estimation."</f>
        <v>=1 if the authors use Two-Stage least squares estimation.</v>
      </c>
      <c r="D69" t="s">
        <v>322</v>
      </c>
      <c r="E69">
        <v>36</v>
      </c>
      <c r="F69" t="s">
        <v>3803</v>
      </c>
      <c r="G69" s="41" t="b">
        <v>1</v>
      </c>
      <c r="H69" s="41" t="b">
        <v>1</v>
      </c>
      <c r="I69">
        <v>1</v>
      </c>
      <c r="K69" t="b">
        <v>1</v>
      </c>
      <c r="L69" t="b">
        <v>0</v>
      </c>
      <c r="M69" t="b">
        <v>0</v>
      </c>
      <c r="N69" s="41" t="s">
        <v>3804</v>
      </c>
    </row>
    <row r="70" spans="1:14" x14ac:dyDescent="0.25">
      <c r="A70" s="4" t="s">
        <v>133</v>
      </c>
      <c r="B70" s="4" t="s">
        <v>4281</v>
      </c>
      <c r="C70" s="113" t="str">
        <f>"=1 if the authors use Two-step estimation (Heckman and Polachek, 1974)."</f>
        <v>=1 if the authors use Two-step estimation (Heckman and Polachek, 1974).</v>
      </c>
      <c r="D70" t="s">
        <v>322</v>
      </c>
      <c r="E70">
        <v>36</v>
      </c>
      <c r="F70" t="s">
        <v>3803</v>
      </c>
      <c r="G70" s="41" t="b">
        <v>1</v>
      </c>
      <c r="H70" s="41" t="b">
        <v>1</v>
      </c>
      <c r="I70">
        <v>1</v>
      </c>
      <c r="K70" t="b">
        <v>1</v>
      </c>
      <c r="L70" t="b">
        <v>0</v>
      </c>
      <c r="M70" t="b">
        <v>0</v>
      </c>
      <c r="N70" s="41" t="s">
        <v>3804</v>
      </c>
    </row>
    <row r="71" spans="1:14" x14ac:dyDescent="0.25">
      <c r="A71" s="4" t="s">
        <v>132</v>
      </c>
      <c r="B71" s="4" t="s">
        <v>4282</v>
      </c>
      <c r="C71" s="113" t="str">
        <f>"=1 if the authors use Probit estimation."</f>
        <v>=1 if the authors use Probit estimation.</v>
      </c>
      <c r="D71" t="s">
        <v>322</v>
      </c>
      <c r="E71">
        <v>36</v>
      </c>
      <c r="F71" t="s">
        <v>3803</v>
      </c>
      <c r="G71" s="41" t="b">
        <v>1</v>
      </c>
      <c r="H71" s="41" t="b">
        <v>1</v>
      </c>
      <c r="I71">
        <v>1</v>
      </c>
      <c r="K71" t="b">
        <v>1</v>
      </c>
      <c r="L71" t="b">
        <v>0</v>
      </c>
      <c r="M71" t="b">
        <v>0</v>
      </c>
      <c r="N71" s="41" t="s">
        <v>3804</v>
      </c>
    </row>
    <row r="72" spans="1:14" x14ac:dyDescent="0.25">
      <c r="A72" s="4" t="s">
        <v>69</v>
      </c>
      <c r="B72" s="4" t="s">
        <v>4283</v>
      </c>
      <c r="C72" s="113" t="str">
        <f>"=1 if the authors use Instrumental variables estimation (reference category)."</f>
        <v>=1 if the authors use Instrumental variables estimation (reference category).</v>
      </c>
      <c r="D72" t="s">
        <v>322</v>
      </c>
      <c r="E72">
        <v>36</v>
      </c>
      <c r="F72" t="s">
        <v>3803</v>
      </c>
      <c r="G72" s="41" t="b">
        <v>1</v>
      </c>
      <c r="H72" s="41" t="b">
        <v>1</v>
      </c>
      <c r="I72">
        <v>1</v>
      </c>
      <c r="K72" t="b">
        <v>1</v>
      </c>
      <c r="L72" t="b">
        <v>0</v>
      </c>
      <c r="M72" t="b">
        <v>0</v>
      </c>
      <c r="N72" s="41" t="s">
        <v>3804</v>
      </c>
    </row>
    <row r="73" spans="1:14" x14ac:dyDescent="0.25">
      <c r="A73" s="4" t="s">
        <v>70</v>
      </c>
      <c r="B73" s="4" t="s">
        <v>4284</v>
      </c>
      <c r="C73" s="113" t="str">
        <f>"=1 if the authors include a direct measure of ability in their study."</f>
        <v>=1 if the authors include a direct measure of ability in their study.</v>
      </c>
      <c r="D73" t="s">
        <v>322</v>
      </c>
      <c r="E73">
        <v>37</v>
      </c>
      <c r="F73" t="s">
        <v>3803</v>
      </c>
      <c r="G73" s="41" t="b">
        <v>1</v>
      </c>
      <c r="H73" s="41" t="b">
        <v>1</v>
      </c>
      <c r="I73">
        <v>1</v>
      </c>
      <c r="K73" t="b">
        <v>1</v>
      </c>
      <c r="L73" t="b">
        <v>0</v>
      </c>
      <c r="M73" t="b">
        <v>0</v>
      </c>
      <c r="N73" s="41" t="s">
        <v>3804</v>
      </c>
    </row>
    <row r="74" spans="1:14" x14ac:dyDescent="0.25">
      <c r="A74" s="4" t="s">
        <v>71</v>
      </c>
      <c r="B74" s="4" t="s">
        <v>4285</v>
      </c>
      <c r="C74" s="113" t="str">
        <f>"=1 if the authors use a proxy for ability in their study."</f>
        <v>=1 if the authors use a proxy for ability in their study.</v>
      </c>
      <c r="D74" t="s">
        <v>322</v>
      </c>
      <c r="E74">
        <v>37</v>
      </c>
      <c r="F74" t="s">
        <v>3803</v>
      </c>
      <c r="G74" s="41" t="b">
        <v>1</v>
      </c>
      <c r="H74" s="41" t="b">
        <v>1</v>
      </c>
      <c r="I74">
        <v>1</v>
      </c>
      <c r="K74" t="b">
        <v>1</v>
      </c>
      <c r="L74" t="b">
        <v>0</v>
      </c>
      <c r="M74" t="b">
        <v>0</v>
      </c>
      <c r="N74" s="41" t="s">
        <v>3804</v>
      </c>
    </row>
    <row r="75" spans="1:14" x14ac:dyDescent="0.25">
      <c r="A75" s="4" t="s">
        <v>117</v>
      </c>
      <c r="B75" s="4" t="s">
        <v>4286</v>
      </c>
      <c r="C75" s="113" t="str">
        <f>"=1 if the authors acknowledge, but do not control for ability in any way in their study."</f>
        <v>=1 if the authors acknowledge, but do not control for ability in any way in their study.</v>
      </c>
      <c r="D75" t="s">
        <v>322</v>
      </c>
      <c r="E75">
        <v>37</v>
      </c>
      <c r="F75" t="s">
        <v>3803</v>
      </c>
      <c r="G75" s="41" t="b">
        <v>1</v>
      </c>
      <c r="H75" s="41" t="b">
        <v>1</v>
      </c>
      <c r="I75">
        <v>1</v>
      </c>
      <c r="K75" t="b">
        <v>1</v>
      </c>
      <c r="L75" t="b">
        <v>0</v>
      </c>
      <c r="M75" t="b">
        <v>0</v>
      </c>
      <c r="N75" s="41" t="s">
        <v>3804</v>
      </c>
    </row>
    <row r="76" spans="1:14" x14ac:dyDescent="0.25">
      <c r="A76" s="4" t="s">
        <v>118</v>
      </c>
      <c r="B76" s="4" t="s">
        <v>4287</v>
      </c>
      <c r="C76" s="113" t="str">
        <f>"=1 if the authors do not mention ability anywhere in their study (reference category)."</f>
        <v>=1 if the authors do not mention ability anywhere in their study (reference category).</v>
      </c>
      <c r="D76" t="s">
        <v>322</v>
      </c>
      <c r="E76">
        <v>37</v>
      </c>
      <c r="F76" t="s">
        <v>3803</v>
      </c>
      <c r="G76" s="41" t="b">
        <v>1</v>
      </c>
      <c r="H76" s="41" t="b">
        <v>1</v>
      </c>
      <c r="I76">
        <v>1</v>
      </c>
      <c r="K76" t="b">
        <v>0</v>
      </c>
      <c r="L76" t="b">
        <v>1</v>
      </c>
      <c r="M76" t="b">
        <v>0</v>
      </c>
      <c r="N76" s="41" t="s">
        <v>3803</v>
      </c>
    </row>
    <row r="77" spans="1:14" x14ac:dyDescent="0.25">
      <c r="A77" s="4" t="s">
        <v>126</v>
      </c>
      <c r="B77" s="4" t="s">
        <v>4288</v>
      </c>
      <c r="C77" s="113" t="str">
        <f>"=1 if the authors use parents education as an instrument in the regression."</f>
        <v>=1 if the authors use parents education as an instrument in the regression.</v>
      </c>
      <c r="D77" t="s">
        <v>339</v>
      </c>
      <c r="E77">
        <v>38</v>
      </c>
      <c r="F77" t="s">
        <v>3803</v>
      </c>
      <c r="G77" s="41" t="b">
        <v>1</v>
      </c>
      <c r="H77" s="41" t="b">
        <v>1</v>
      </c>
      <c r="I77">
        <v>1</v>
      </c>
      <c r="K77" t="b">
        <v>0</v>
      </c>
      <c r="L77" t="b">
        <v>0</v>
      </c>
      <c r="M77" t="b">
        <v>0</v>
      </c>
      <c r="N77" s="41" t="s">
        <v>3803</v>
      </c>
    </row>
    <row r="78" spans="1:14" x14ac:dyDescent="0.25">
      <c r="A78" s="4" t="s">
        <v>136</v>
      </c>
      <c r="B78" s="4" t="s">
        <v>4289</v>
      </c>
      <c r="C78" s="113" t="str">
        <f>"=1 if the authors use distance to school as an instrument in the regression."</f>
        <v>=1 if the authors use distance to school as an instrument in the regression.</v>
      </c>
      <c r="D78" t="s">
        <v>339</v>
      </c>
      <c r="E78">
        <v>38</v>
      </c>
      <c r="F78" t="s">
        <v>3803</v>
      </c>
      <c r="G78" s="41" t="b">
        <v>1</v>
      </c>
      <c r="H78" s="41" t="b">
        <v>1</v>
      </c>
      <c r="I78">
        <v>1</v>
      </c>
      <c r="K78" t="b">
        <v>0</v>
      </c>
      <c r="L78" t="b">
        <v>0</v>
      </c>
      <c r="M78" t="b">
        <v>0</v>
      </c>
      <c r="N78" s="41" t="s">
        <v>3803</v>
      </c>
    </row>
    <row r="79" spans="1:14" x14ac:dyDescent="0.25">
      <c r="A79" s="4" t="s">
        <v>127</v>
      </c>
      <c r="B79" s="4" t="s">
        <v>4290</v>
      </c>
      <c r="C79" s="113" t="str">
        <f>"=1 if the authors use another instrument in the regression."</f>
        <v>=1 if the authors use another instrument in the regression.</v>
      </c>
      <c r="D79" t="s">
        <v>339</v>
      </c>
      <c r="E79">
        <v>38</v>
      </c>
      <c r="F79" t="s">
        <v>3803</v>
      </c>
      <c r="G79" s="41" t="b">
        <v>1</v>
      </c>
      <c r="H79" s="41" t="b">
        <v>1</v>
      </c>
      <c r="I79">
        <v>1</v>
      </c>
      <c r="K79" t="b">
        <v>0</v>
      </c>
      <c r="L79" t="b">
        <v>0</v>
      </c>
      <c r="M79" t="b">
        <v>0</v>
      </c>
      <c r="N79" s="41" t="s">
        <v>3803</v>
      </c>
    </row>
    <row r="80" spans="1:14" x14ac:dyDescent="0.25">
      <c r="A80" s="4" t="s">
        <v>72</v>
      </c>
      <c r="B80" s="4" t="s">
        <v>4291</v>
      </c>
      <c r="C80" s="113" t="str">
        <f>"=1 if the authors control for age in the regression."</f>
        <v>=1 if the authors control for age in the regression.</v>
      </c>
      <c r="D80" t="s">
        <v>339</v>
      </c>
      <c r="E80">
        <v>39</v>
      </c>
      <c r="F80" t="s">
        <v>3803</v>
      </c>
      <c r="G80" s="41" t="b">
        <v>1</v>
      </c>
      <c r="H80" s="41" t="b">
        <v>1</v>
      </c>
      <c r="I80">
        <v>1</v>
      </c>
      <c r="K80" t="b">
        <v>1</v>
      </c>
      <c r="L80" t="b">
        <v>0</v>
      </c>
      <c r="M80" t="b">
        <v>0</v>
      </c>
      <c r="N80" s="41" t="s">
        <v>3804</v>
      </c>
    </row>
    <row r="81" spans="1:14" x14ac:dyDescent="0.25">
      <c r="A81" s="4" t="s">
        <v>73</v>
      </c>
      <c r="B81" s="4" t="s">
        <v>4304</v>
      </c>
      <c r="C81" s="113" t="str">
        <f>"=1 if the authors control for age in quadratic form in the regression."</f>
        <v>=1 if the authors control for age in quadratic form in the regression.</v>
      </c>
      <c r="D81" t="s">
        <v>339</v>
      </c>
      <c r="E81">
        <v>39</v>
      </c>
      <c r="F81" t="s">
        <v>3803</v>
      </c>
      <c r="G81" s="41" t="b">
        <v>1</v>
      </c>
      <c r="H81" s="41" t="b">
        <v>1</v>
      </c>
      <c r="I81">
        <v>1</v>
      </c>
      <c r="K81" t="b">
        <v>1</v>
      </c>
      <c r="L81" t="b">
        <v>0</v>
      </c>
      <c r="M81" t="b">
        <v>0</v>
      </c>
      <c r="N81" s="41" t="s">
        <v>3804</v>
      </c>
    </row>
    <row r="82" spans="1:14" x14ac:dyDescent="0.25">
      <c r="A82" s="4" t="s">
        <v>74</v>
      </c>
      <c r="B82" s="4" t="s">
        <v>4292</v>
      </c>
      <c r="C82" s="113" t="str">
        <f>"=1 if the authors control for experience in the regression."</f>
        <v>=1 if the authors control for experience in the regression.</v>
      </c>
      <c r="D82" t="s">
        <v>339</v>
      </c>
      <c r="E82">
        <v>39</v>
      </c>
      <c r="F82" t="s">
        <v>3803</v>
      </c>
      <c r="G82" s="41" t="b">
        <v>1</v>
      </c>
      <c r="H82" s="41" t="b">
        <v>1</v>
      </c>
      <c r="I82">
        <v>1</v>
      </c>
      <c r="K82" t="b">
        <v>1</v>
      </c>
      <c r="L82" t="b">
        <v>0</v>
      </c>
      <c r="M82" t="b">
        <v>0</v>
      </c>
      <c r="N82" s="41" t="s">
        <v>3804</v>
      </c>
    </row>
    <row r="83" spans="1:14" x14ac:dyDescent="0.25">
      <c r="A83" s="4" t="s">
        <v>102</v>
      </c>
      <c r="B83" s="4" t="s">
        <v>4303</v>
      </c>
      <c r="C83" s="113" t="str">
        <f>"=1 if the authors control for experience in quadratic form in the regression."</f>
        <v>=1 if the authors control for experience in quadratic form in the regression.</v>
      </c>
      <c r="D83" t="s">
        <v>339</v>
      </c>
      <c r="E83">
        <v>39</v>
      </c>
      <c r="F83" t="s">
        <v>3803</v>
      </c>
      <c r="G83" s="41" t="b">
        <v>1</v>
      </c>
      <c r="H83" s="41" t="b">
        <v>1</v>
      </c>
      <c r="I83">
        <v>1</v>
      </c>
      <c r="K83" t="b">
        <v>1</v>
      </c>
      <c r="L83" t="b">
        <v>0</v>
      </c>
      <c r="M83" t="b">
        <v>0</v>
      </c>
      <c r="N83" s="41" t="s">
        <v>3804</v>
      </c>
    </row>
    <row r="84" spans="1:14" x14ac:dyDescent="0.25">
      <c r="A84" s="4" t="s">
        <v>75</v>
      </c>
      <c r="B84" s="4" t="s">
        <v>4293</v>
      </c>
      <c r="C84" s="113" t="str">
        <f>"=1 if the authors control for ethnicity in the regression."</f>
        <v>=1 if the authors control for ethnicity in the regression.</v>
      </c>
      <c r="D84" t="s">
        <v>339</v>
      </c>
      <c r="E84">
        <v>39</v>
      </c>
      <c r="F84" t="s">
        <v>3803</v>
      </c>
      <c r="G84" s="41" t="b">
        <v>1</v>
      </c>
      <c r="H84" s="41" t="b">
        <v>1</v>
      </c>
      <c r="I84">
        <v>1</v>
      </c>
      <c r="K84" t="b">
        <v>1</v>
      </c>
      <c r="L84" t="b">
        <v>0</v>
      </c>
      <c r="M84" t="b">
        <v>0</v>
      </c>
      <c r="N84" s="41" t="s">
        <v>3804</v>
      </c>
    </row>
    <row r="85" spans="1:14" x14ac:dyDescent="0.25">
      <c r="A85" s="4" t="s">
        <v>76</v>
      </c>
      <c r="B85" s="4" t="s">
        <v>4294</v>
      </c>
      <c r="C85" s="113" t="str">
        <f>"=1 if the authors control for health in the regression."</f>
        <v>=1 if the authors control for health in the regression.</v>
      </c>
      <c r="D85" t="s">
        <v>339</v>
      </c>
      <c r="E85">
        <v>39</v>
      </c>
      <c r="F85" t="s">
        <v>3803</v>
      </c>
      <c r="G85" s="41" t="b">
        <v>1</v>
      </c>
      <c r="H85" s="41" t="b">
        <v>1</v>
      </c>
      <c r="I85">
        <v>1</v>
      </c>
      <c r="K85" t="b">
        <v>1</v>
      </c>
      <c r="L85" t="b">
        <v>0</v>
      </c>
      <c r="M85" t="b">
        <v>0</v>
      </c>
      <c r="N85" s="41" t="s">
        <v>3804</v>
      </c>
    </row>
    <row r="86" spans="1:14" x14ac:dyDescent="0.25">
      <c r="A86" s="4" t="s">
        <v>77</v>
      </c>
      <c r="B86" s="4" t="s">
        <v>4295</v>
      </c>
      <c r="C86" s="113" t="str">
        <f>"=1 if the authors control for gender in the regression."</f>
        <v>=1 if the authors control for gender in the regression.</v>
      </c>
      <c r="D86" t="s">
        <v>339</v>
      </c>
      <c r="E86">
        <v>39</v>
      </c>
      <c r="F86" t="s">
        <v>3803</v>
      </c>
      <c r="G86" s="41" t="b">
        <v>1</v>
      </c>
      <c r="H86" s="41" t="b">
        <v>1</v>
      </c>
      <c r="I86">
        <v>1</v>
      </c>
      <c r="K86" t="b">
        <v>1</v>
      </c>
      <c r="L86" t="b">
        <v>0</v>
      </c>
      <c r="M86" t="b">
        <v>0</v>
      </c>
      <c r="N86" s="41" t="s">
        <v>3804</v>
      </c>
    </row>
    <row r="87" spans="1:14" x14ac:dyDescent="0.25">
      <c r="A87" s="4" t="s">
        <v>4193</v>
      </c>
      <c r="B87" s="4" t="s">
        <v>4296</v>
      </c>
      <c r="C87" s="113" t="str">
        <f>"=1 if the authors control for marriage in the regression."</f>
        <v>=1 if the authors control for marriage in the regression.</v>
      </c>
      <c r="D87" t="s">
        <v>339</v>
      </c>
      <c r="E87">
        <v>39</v>
      </c>
      <c r="F87" t="s">
        <v>3803</v>
      </c>
      <c r="G87" s="41" t="b">
        <v>1</v>
      </c>
      <c r="H87" s="41" t="b">
        <v>1</v>
      </c>
      <c r="I87">
        <v>1</v>
      </c>
      <c r="K87" t="b">
        <v>1</v>
      </c>
      <c r="L87" t="b">
        <v>0</v>
      </c>
      <c r="M87" t="b">
        <v>0</v>
      </c>
      <c r="N87" s="41" t="s">
        <v>3804</v>
      </c>
    </row>
    <row r="88" spans="1:14" x14ac:dyDescent="0.25">
      <c r="A88" s="4" t="s">
        <v>78</v>
      </c>
      <c r="B88" s="4" t="s">
        <v>4297</v>
      </c>
      <c r="C88" s="113" t="str">
        <f>"=1 if the authors control for occupation of the subjects in the regression."</f>
        <v>=1 if the authors control for occupation of the subjects in the regression.</v>
      </c>
      <c r="D88" t="s">
        <v>339</v>
      </c>
      <c r="E88">
        <v>39</v>
      </c>
      <c r="F88" t="s">
        <v>3803</v>
      </c>
      <c r="G88" s="41" t="b">
        <v>1</v>
      </c>
      <c r="H88" s="41" t="b">
        <v>1</v>
      </c>
      <c r="I88">
        <v>1</v>
      </c>
      <c r="K88" t="b">
        <v>1</v>
      </c>
      <c r="L88" t="b">
        <v>0</v>
      </c>
      <c r="M88" t="b">
        <v>0</v>
      </c>
      <c r="N88" s="41" t="s">
        <v>3804</v>
      </c>
    </row>
    <row r="89" spans="1:14" x14ac:dyDescent="0.25">
      <c r="A89" s="4" t="s">
        <v>80</v>
      </c>
      <c r="B89" s="4" t="s">
        <v>4357</v>
      </c>
      <c r="C89" s="113" t="str">
        <f>"=1 if the authors control for firm characteristics in the regression."</f>
        <v>=1 if the authors control for firm characteristics in the regression.</v>
      </c>
      <c r="D89" t="s">
        <v>339</v>
      </c>
      <c r="E89">
        <v>39</v>
      </c>
      <c r="F89" t="s">
        <v>3803</v>
      </c>
      <c r="G89" s="41" t="b">
        <v>1</v>
      </c>
      <c r="H89" s="41" t="b">
        <v>1</v>
      </c>
      <c r="I89">
        <v>1</v>
      </c>
      <c r="K89" t="b">
        <v>1</v>
      </c>
      <c r="L89" t="b">
        <v>0</v>
      </c>
      <c r="M89" t="b">
        <v>0</v>
      </c>
      <c r="N89" s="41" t="s">
        <v>3804</v>
      </c>
    </row>
    <row r="90" spans="1:14" x14ac:dyDescent="0.25">
      <c r="A90" s="4" t="s">
        <v>134</v>
      </c>
      <c r="B90" s="4" t="s">
        <v>4298</v>
      </c>
      <c r="C90" s="113" t="str">
        <f>"=1 if the authors control for area type in the regression (e.g., urban, rural)."</f>
        <v>=1 if the authors control for area type in the regression (e.g., urban, rural).</v>
      </c>
      <c r="D90" t="s">
        <v>339</v>
      </c>
      <c r="E90">
        <v>39</v>
      </c>
      <c r="F90" t="s">
        <v>3803</v>
      </c>
      <c r="G90" s="41" t="b">
        <v>1</v>
      </c>
      <c r="H90" s="41" t="b">
        <v>1</v>
      </c>
      <c r="I90">
        <v>1</v>
      </c>
      <c r="K90" t="b">
        <v>1</v>
      </c>
      <c r="L90" t="b">
        <v>0</v>
      </c>
      <c r="M90" t="b">
        <v>0</v>
      </c>
      <c r="N90" s="41" t="s">
        <v>3804</v>
      </c>
    </row>
    <row r="91" spans="1:14" x14ac:dyDescent="0.25">
      <c r="A91" s="4" t="s">
        <v>79</v>
      </c>
      <c r="B91" s="4" t="s">
        <v>4359</v>
      </c>
      <c r="C91" s="113" t="str">
        <f>"=1 if the authors control for macroeconomic variables in the regression."</f>
        <v>=1 if the authors control for macroeconomic variables in the regression.</v>
      </c>
      <c r="D91" t="s">
        <v>339</v>
      </c>
      <c r="E91">
        <v>39</v>
      </c>
      <c r="F91" t="s">
        <v>3803</v>
      </c>
      <c r="G91" s="41" t="b">
        <v>1</v>
      </c>
      <c r="H91" s="41" t="b">
        <v>1</v>
      </c>
      <c r="I91">
        <v>1</v>
      </c>
      <c r="K91" t="b">
        <v>1</v>
      </c>
      <c r="L91" t="b">
        <v>0</v>
      </c>
      <c r="M91" t="b">
        <v>0</v>
      </c>
      <c r="N91" s="41" t="s">
        <v>3804</v>
      </c>
    </row>
    <row r="92" spans="1:14" x14ac:dyDescent="0.25">
      <c r="A92" s="43" t="s">
        <v>81</v>
      </c>
      <c r="B92" s="43" t="s">
        <v>357</v>
      </c>
      <c r="C92" s="114" t="s">
        <v>4341</v>
      </c>
      <c r="D92" t="s">
        <v>340</v>
      </c>
      <c r="E92">
        <v>40</v>
      </c>
      <c r="F92" t="s">
        <v>3803</v>
      </c>
      <c r="G92" s="41" t="b">
        <v>1</v>
      </c>
      <c r="H92" s="41" t="b">
        <v>1</v>
      </c>
      <c r="J92" s="17" t="s">
        <v>3805</v>
      </c>
      <c r="K92" t="b">
        <v>1</v>
      </c>
      <c r="L92" t="b">
        <v>0</v>
      </c>
      <c r="M92" t="b">
        <v>1</v>
      </c>
      <c r="N92" s="41" t="s">
        <v>4249</v>
      </c>
    </row>
    <row r="93" spans="1:14" x14ac:dyDescent="0.25">
      <c r="A93" s="43" t="s">
        <v>82</v>
      </c>
      <c r="B93" s="43" t="s">
        <v>358</v>
      </c>
      <c r="C93" s="114" t="s">
        <v>4342</v>
      </c>
      <c r="D93" t="s">
        <v>339</v>
      </c>
      <c r="E93">
        <v>41</v>
      </c>
      <c r="F93" t="s">
        <v>3803</v>
      </c>
      <c r="G93" s="41" t="b">
        <v>1</v>
      </c>
      <c r="H93" s="41" t="b">
        <v>1</v>
      </c>
      <c r="J93" s="17" t="s">
        <v>3805</v>
      </c>
      <c r="K93" t="b">
        <v>1</v>
      </c>
      <c r="L93" t="b">
        <v>0</v>
      </c>
      <c r="M93" t="b">
        <v>1</v>
      </c>
      <c r="N93" s="41" t="s">
        <v>4249</v>
      </c>
    </row>
    <row r="94" spans="1:14" x14ac:dyDescent="0.25">
      <c r="A94" s="43" t="s">
        <v>83</v>
      </c>
      <c r="B94" s="43" t="s">
        <v>4299</v>
      </c>
      <c r="C94" s="114" t="str">
        <f>"=1 if the study was published in a journal."</f>
        <v>=1 if the study was published in a journal.</v>
      </c>
      <c r="D94" t="s">
        <v>322</v>
      </c>
      <c r="E94">
        <v>42</v>
      </c>
      <c r="F94" t="s">
        <v>3803</v>
      </c>
      <c r="G94" s="41" t="b">
        <v>1</v>
      </c>
      <c r="H94" s="41" t="b">
        <v>1</v>
      </c>
      <c r="I94">
        <v>1</v>
      </c>
      <c r="K94" t="b">
        <v>1</v>
      </c>
      <c r="L94" t="b">
        <v>0</v>
      </c>
      <c r="M94" t="b">
        <v>0</v>
      </c>
      <c r="N94" s="41" t="s">
        <v>3804</v>
      </c>
    </row>
    <row r="95" spans="1:14" x14ac:dyDescent="0.25">
      <c r="A95" s="43" t="s">
        <v>343</v>
      </c>
      <c r="B95" s="43" t="s">
        <v>4300</v>
      </c>
      <c r="C95" s="114" t="str">
        <f>"=1 if the study was not published in a journal (reference category)."</f>
        <v>=1 if the study was not published in a journal (reference category).</v>
      </c>
      <c r="D95" t="s">
        <v>322</v>
      </c>
      <c r="E95">
        <v>42</v>
      </c>
      <c r="F95" t="s">
        <v>3803</v>
      </c>
      <c r="G95" s="41" t="b">
        <v>1</v>
      </c>
      <c r="H95" s="41" t="b">
        <v>1</v>
      </c>
      <c r="I95">
        <v>1</v>
      </c>
      <c r="K95" t="b">
        <v>0</v>
      </c>
      <c r="L95" t="b">
        <v>1</v>
      </c>
      <c r="M95" t="b">
        <v>0</v>
      </c>
      <c r="N95" s="41" t="s">
        <v>3803</v>
      </c>
    </row>
    <row r="96" spans="1:14" x14ac:dyDescent="0.25">
      <c r="A96" s="43" t="s">
        <v>84</v>
      </c>
      <c r="B96" s="43" t="s">
        <v>359</v>
      </c>
      <c r="C96" s="114" t="s">
        <v>4497</v>
      </c>
      <c r="D96" t="s">
        <v>339</v>
      </c>
      <c r="E96">
        <v>43</v>
      </c>
      <c r="F96" t="s">
        <v>3803</v>
      </c>
      <c r="G96" s="41" t="b">
        <v>1</v>
      </c>
      <c r="H96" s="41" t="b">
        <v>1</v>
      </c>
      <c r="J96" s="17" t="s">
        <v>3805</v>
      </c>
      <c r="K96" t="b">
        <v>1</v>
      </c>
      <c r="L96" t="b">
        <v>0</v>
      </c>
      <c r="M96" t="b">
        <v>1</v>
      </c>
      <c r="N96" s="41" t="s">
        <v>3804</v>
      </c>
    </row>
  </sheetData>
  <conditionalFormatting sqref="A2:C96">
    <cfRule type="containsBlanks" dxfId="798" priority="7">
      <formula>LEN(TRIM(A2))=0</formula>
    </cfRule>
  </conditionalFormatting>
  <conditionalFormatting sqref="N2:N1991">
    <cfRule type="notContainsText" dxfId="1" priority="2" operator="notContains" text="stop">
      <formula>ISERROR(SEARCH("stop",N2))</formula>
    </cfRule>
    <cfRule type="containsText" dxfId="0" priority="3" operator="containsText" text="stop">
      <formula>NOT(ISERROR(SEARCH("stop",N2)))</formula>
    </cfRule>
  </conditionalFormatting>
  <conditionalFormatting sqref="G2:H1991 K2:M1991">
    <cfRule type="containsText" dxfId="3" priority="4" operator="containsText" text="FALSE">
      <formula>NOT(ISERROR(SEARCH("FALSE",G2)))</formula>
    </cfRule>
    <cfRule type="containsText" dxfId="2"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R9"/>
  <sheetViews>
    <sheetView workbookViewId="0">
      <pane xSplit="4" ySplit="1" topLeftCell="E2" activePane="bottomRight" state="frozen"/>
      <selection pane="topRight" activeCell="E1" sqref="E1"/>
      <selection pane="bottomLeft" activeCell="A2" sqref="A2"/>
      <selection pane="bottomRight" activeCell="F8" sqref="F8"/>
    </sheetView>
  </sheetViews>
  <sheetFormatPr defaultRowHeight="15" x14ac:dyDescent="0.25"/>
  <sheetData>
    <row r="1" spans="1:96" x14ac:dyDescent="0.25">
      <c r="A1" s="1" t="s">
        <v>0</v>
      </c>
      <c r="B1" s="1" t="s">
        <v>1</v>
      </c>
      <c r="C1" s="26" t="s">
        <v>317</v>
      </c>
      <c r="D1" s="10" t="s">
        <v>3794</v>
      </c>
      <c r="E1" s="27" t="s">
        <v>147</v>
      </c>
      <c r="F1" s="28" t="s">
        <v>86</v>
      </c>
      <c r="G1" s="28" t="s">
        <v>87</v>
      </c>
      <c r="H1" s="30" t="s">
        <v>88</v>
      </c>
      <c r="I1" s="10" t="s">
        <v>3967</v>
      </c>
      <c r="J1" s="28" t="s">
        <v>3968</v>
      </c>
      <c r="K1" s="28" t="s">
        <v>3969</v>
      </c>
      <c r="L1" s="5" t="s">
        <v>43</v>
      </c>
      <c r="M1" s="6" t="s">
        <v>44</v>
      </c>
      <c r="N1" s="5" t="s">
        <v>41</v>
      </c>
      <c r="O1" s="6" t="s">
        <v>45</v>
      </c>
      <c r="P1" s="6" t="s">
        <v>40</v>
      </c>
      <c r="Q1" s="6" t="s">
        <v>42</v>
      </c>
      <c r="R1" s="6" t="s">
        <v>266</v>
      </c>
      <c r="S1" s="5" t="s">
        <v>90</v>
      </c>
      <c r="T1" s="6" t="s">
        <v>91</v>
      </c>
      <c r="U1" s="6" t="s">
        <v>89</v>
      </c>
      <c r="V1" s="6" t="s">
        <v>137</v>
      </c>
      <c r="W1" s="2" t="s">
        <v>31</v>
      </c>
      <c r="X1" s="2" t="s">
        <v>46</v>
      </c>
      <c r="Y1" s="2" t="s">
        <v>187</v>
      </c>
      <c r="Z1" s="2" t="s">
        <v>188</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218</v>
      </c>
      <c r="AX1" s="16" t="s">
        <v>217</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4247</v>
      </c>
      <c r="BM1" s="23" t="s">
        <v>67</v>
      </c>
      <c r="BN1" s="4" t="s">
        <v>68</v>
      </c>
      <c r="BO1" s="4" t="s">
        <v>4371</v>
      </c>
      <c r="BP1" s="4" t="s">
        <v>123</v>
      </c>
      <c r="BQ1" s="4" t="s">
        <v>133</v>
      </c>
      <c r="BR1" s="4" t="s">
        <v>132</v>
      </c>
      <c r="BS1" s="18" t="s">
        <v>69</v>
      </c>
      <c r="BT1" s="48" t="s">
        <v>70</v>
      </c>
      <c r="BU1" s="48" t="s">
        <v>71</v>
      </c>
      <c r="BV1" s="48" t="s">
        <v>117</v>
      </c>
      <c r="BW1" s="49" t="s">
        <v>118</v>
      </c>
      <c r="BX1" s="4" t="s">
        <v>126</v>
      </c>
      <c r="BY1" s="4" t="s">
        <v>136</v>
      </c>
      <c r="BZ1" s="18" t="s">
        <v>127</v>
      </c>
      <c r="CA1" s="4" t="s">
        <v>72</v>
      </c>
      <c r="CB1" s="4" t="s">
        <v>73</v>
      </c>
      <c r="CC1" s="4" t="s">
        <v>74</v>
      </c>
      <c r="CD1" s="4" t="s">
        <v>102</v>
      </c>
      <c r="CE1" s="4" t="s">
        <v>75</v>
      </c>
      <c r="CF1" s="4" t="s">
        <v>76</v>
      </c>
      <c r="CG1" s="4" t="s">
        <v>77</v>
      </c>
      <c r="CH1" s="4" t="s">
        <v>4193</v>
      </c>
      <c r="CI1" s="4" t="s">
        <v>78</v>
      </c>
      <c r="CJ1" s="4" t="s">
        <v>80</v>
      </c>
      <c r="CK1" s="4" t="s">
        <v>134</v>
      </c>
      <c r="CL1" s="18" t="s">
        <v>79</v>
      </c>
      <c r="CM1" s="43" t="s">
        <v>81</v>
      </c>
      <c r="CN1" s="43" t="s">
        <v>82</v>
      </c>
      <c r="CO1" s="43" t="s">
        <v>83</v>
      </c>
      <c r="CP1" s="43" t="s">
        <v>343</v>
      </c>
      <c r="CQ1" s="43" t="s">
        <v>84</v>
      </c>
      <c r="CR1" s="119" t="s">
        <v>85</v>
      </c>
    </row>
    <row r="2" spans="1:96" ht="14.45" customHeight="1" x14ac:dyDescent="0.25">
      <c r="A2">
        <v>1</v>
      </c>
      <c r="B2">
        <v>1</v>
      </c>
      <c r="C2" s="24" t="s">
        <v>119</v>
      </c>
      <c r="D2" s="12">
        <v>11</v>
      </c>
      <c r="E2" s="13">
        <f>D2/F2</f>
        <v>0.83498349834983498</v>
      </c>
      <c r="F2" s="7">
        <f>303/23</f>
        <v>13.173913043478262</v>
      </c>
      <c r="G2" s="7">
        <f t="shared" ref="G2:G5" si="0">D2-E2</f>
        <v>10.165016501650165</v>
      </c>
      <c r="H2" s="15">
        <f t="shared" ref="H2:H5" si="1">D2+E2</f>
        <v>11.834983498349835</v>
      </c>
      <c r="I2" s="11">
        <f t="shared" ref="I2:I5" si="2">IFERROR(F2/SQRT(F2^2+U2), "X")</f>
        <v>0.12240880647423871</v>
      </c>
      <c r="J2" s="32">
        <f t="shared" ref="J2:J5" si="3">IFERROR(SQRT((1-I2^2)/U2), "X")</f>
        <v>9.291757587153433E-3</v>
      </c>
      <c r="K2" s="32">
        <f t="shared" ref="K2:K5" si="4">IFERROR(1/J2, "X")</f>
        <v>107.6222652840811</v>
      </c>
      <c r="L2" s="8">
        <v>1</v>
      </c>
      <c r="M2" s="9">
        <v>0</v>
      </c>
      <c r="N2" s="8">
        <v>0</v>
      </c>
      <c r="O2" s="9">
        <v>0</v>
      </c>
      <c r="P2" s="9">
        <v>0</v>
      </c>
      <c r="Q2" s="9">
        <v>1</v>
      </c>
      <c r="R2" s="9">
        <v>0</v>
      </c>
      <c r="S2" s="8">
        <v>11414</v>
      </c>
      <c r="T2" s="9">
        <v>4</v>
      </c>
      <c r="U2" s="9">
        <f t="shared" ref="U2:U5" si="5">S2-T2-1</f>
        <v>11409</v>
      </c>
      <c r="V2" s="9">
        <f t="shared" ref="V2:V9" si="6">COUNTIF(B:B,B2)</f>
        <v>8</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s="17">
        <v>0</v>
      </c>
      <c r="BT2">
        <v>0</v>
      </c>
      <c r="BU2">
        <v>1</v>
      </c>
      <c r="BV2">
        <v>0</v>
      </c>
      <c r="BW2" s="17">
        <v>0</v>
      </c>
      <c r="BX2">
        <v>0</v>
      </c>
      <c r="BY2">
        <v>0</v>
      </c>
      <c r="BZ2" s="17">
        <v>0</v>
      </c>
      <c r="CA2">
        <v>0</v>
      </c>
      <c r="CB2">
        <v>0</v>
      </c>
      <c r="CC2">
        <v>1</v>
      </c>
      <c r="CD2">
        <v>0</v>
      </c>
      <c r="CE2">
        <v>0</v>
      </c>
      <c r="CF2">
        <v>0</v>
      </c>
      <c r="CG2">
        <v>1</v>
      </c>
      <c r="CH2">
        <v>0</v>
      </c>
      <c r="CI2">
        <v>0</v>
      </c>
      <c r="CJ2">
        <v>0</v>
      </c>
      <c r="CK2">
        <v>0</v>
      </c>
      <c r="CL2" s="17">
        <v>0</v>
      </c>
      <c r="CM2">
        <v>0.186</v>
      </c>
      <c r="CN2">
        <v>134</v>
      </c>
      <c r="CO2">
        <v>1</v>
      </c>
      <c r="CP2">
        <v>0</v>
      </c>
      <c r="CQ2">
        <v>29</v>
      </c>
      <c r="CR2" s="33" t="s">
        <v>85</v>
      </c>
    </row>
    <row r="3" spans="1:96"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8</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s="17">
        <v>0</v>
      </c>
      <c r="BT3">
        <v>0</v>
      </c>
      <c r="BU3">
        <v>1</v>
      </c>
      <c r="BV3">
        <v>0</v>
      </c>
      <c r="BW3" s="17">
        <v>0</v>
      </c>
      <c r="BX3">
        <v>0</v>
      </c>
      <c r="BY3">
        <v>0</v>
      </c>
      <c r="BZ3" s="17">
        <v>0</v>
      </c>
      <c r="CA3">
        <v>0</v>
      </c>
      <c r="CB3">
        <v>0</v>
      </c>
      <c r="CC3">
        <v>1</v>
      </c>
      <c r="CD3">
        <v>0</v>
      </c>
      <c r="CE3">
        <v>0</v>
      </c>
      <c r="CF3">
        <v>0</v>
      </c>
      <c r="CG3">
        <v>1</v>
      </c>
      <c r="CH3">
        <v>0</v>
      </c>
      <c r="CI3">
        <v>0</v>
      </c>
      <c r="CJ3">
        <v>0</v>
      </c>
      <c r="CK3">
        <v>0</v>
      </c>
      <c r="CL3" s="17">
        <v>0</v>
      </c>
      <c r="CM3">
        <v>0.186</v>
      </c>
      <c r="CN3">
        <v>134</v>
      </c>
      <c r="CO3">
        <v>1</v>
      </c>
      <c r="CP3">
        <v>0</v>
      </c>
      <c r="CQ3">
        <v>29</v>
      </c>
      <c r="CR3" s="33" t="s">
        <v>85</v>
      </c>
    </row>
    <row r="4" spans="1:96"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8</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s="17">
        <v>0</v>
      </c>
      <c r="BT4">
        <v>0</v>
      </c>
      <c r="BU4">
        <v>1</v>
      </c>
      <c r="BV4">
        <v>0</v>
      </c>
      <c r="BW4" s="17">
        <v>0</v>
      </c>
      <c r="BX4">
        <v>0</v>
      </c>
      <c r="BY4">
        <v>0</v>
      </c>
      <c r="BZ4" s="17">
        <v>0</v>
      </c>
      <c r="CA4">
        <v>0</v>
      </c>
      <c r="CB4">
        <v>0</v>
      </c>
      <c r="CC4">
        <v>1</v>
      </c>
      <c r="CD4">
        <v>0</v>
      </c>
      <c r="CE4">
        <v>0</v>
      </c>
      <c r="CF4">
        <v>0</v>
      </c>
      <c r="CG4">
        <v>1</v>
      </c>
      <c r="CH4">
        <v>0</v>
      </c>
      <c r="CI4">
        <v>0</v>
      </c>
      <c r="CJ4">
        <v>0</v>
      </c>
      <c r="CK4">
        <v>0</v>
      </c>
      <c r="CL4" s="17">
        <v>0</v>
      </c>
      <c r="CM4">
        <v>0.186</v>
      </c>
      <c r="CN4">
        <v>134</v>
      </c>
      <c r="CO4">
        <v>1</v>
      </c>
      <c r="CP4">
        <v>0</v>
      </c>
      <c r="CQ4">
        <v>29</v>
      </c>
      <c r="CR4" s="33" t="s">
        <v>85</v>
      </c>
    </row>
    <row r="5" spans="1:96"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8</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64">
        <v>0</v>
      </c>
      <c r="BT5" s="50">
        <v>0</v>
      </c>
      <c r="BU5" s="50">
        <v>1</v>
      </c>
      <c r="BV5" s="50">
        <v>0</v>
      </c>
      <c r="BW5" s="64">
        <v>0</v>
      </c>
      <c r="BX5" s="50">
        <v>0</v>
      </c>
      <c r="BY5" s="50">
        <v>0</v>
      </c>
      <c r="BZ5" s="64">
        <v>0</v>
      </c>
      <c r="CA5" s="50">
        <v>0</v>
      </c>
      <c r="CB5" s="50">
        <v>0</v>
      </c>
      <c r="CC5" s="50">
        <v>1</v>
      </c>
      <c r="CD5" s="50">
        <v>0</v>
      </c>
      <c r="CE5" s="50">
        <v>0</v>
      </c>
      <c r="CF5" s="50">
        <v>0</v>
      </c>
      <c r="CG5" s="50">
        <v>1</v>
      </c>
      <c r="CH5">
        <v>0</v>
      </c>
      <c r="CI5" s="50">
        <v>0</v>
      </c>
      <c r="CJ5" s="50">
        <v>0</v>
      </c>
      <c r="CK5" s="50">
        <v>0</v>
      </c>
      <c r="CL5" s="64">
        <v>0</v>
      </c>
      <c r="CM5">
        <v>0.186</v>
      </c>
      <c r="CN5">
        <v>134</v>
      </c>
      <c r="CO5">
        <v>1</v>
      </c>
      <c r="CP5">
        <v>0</v>
      </c>
      <c r="CQ5">
        <v>29</v>
      </c>
      <c r="CR5" s="33" t="s">
        <v>85</v>
      </c>
    </row>
    <row r="6" spans="1:96" x14ac:dyDescent="0.25">
      <c r="A6">
        <v>1</v>
      </c>
      <c r="B6">
        <v>1</v>
      </c>
      <c r="C6" t="s">
        <v>4373</v>
      </c>
      <c r="V6" s="9">
        <f t="shared" si="6"/>
        <v>8</v>
      </c>
    </row>
    <row r="7" spans="1:96" x14ac:dyDescent="0.25">
      <c r="A7">
        <v>2</v>
      </c>
      <c r="B7">
        <v>1</v>
      </c>
      <c r="C7" t="s">
        <v>4373</v>
      </c>
      <c r="V7" s="9">
        <f t="shared" si="6"/>
        <v>8</v>
      </c>
    </row>
    <row r="8" spans="1:96" x14ac:dyDescent="0.25">
      <c r="A8">
        <v>3</v>
      </c>
      <c r="B8">
        <v>1</v>
      </c>
      <c r="C8" t="s">
        <v>4373</v>
      </c>
      <c r="V8" s="9">
        <f t="shared" si="6"/>
        <v>8</v>
      </c>
    </row>
    <row r="9" spans="1:96" x14ac:dyDescent="0.25">
      <c r="A9">
        <v>4</v>
      </c>
      <c r="B9">
        <v>1</v>
      </c>
      <c r="C9" t="s">
        <v>4373</v>
      </c>
      <c r="V9" s="9">
        <f t="shared" si="6"/>
        <v>8</v>
      </c>
    </row>
  </sheetData>
  <conditionalFormatting sqref="A1:XFD5 A6:B9 V6:V9">
    <cfRule type="containsBlanks" dxfId="797" priority="1">
      <formula>LEN(TRIM(A1))=0</formula>
    </cfRule>
    <cfRule type="expression" dxfId="796" priority="2">
      <formula>AND(NOT(ISBLANK($C1)),ISBLANK($C2))</formula>
    </cfRule>
    <cfRule type="expression" dxfId="795" priority="3">
      <formula>$C1&lt;&gt;$C2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487</v>
      </c>
      <c r="B2">
        <v>0</v>
      </c>
      <c r="C2">
        <v>0</v>
      </c>
      <c r="D2">
        <v>1</v>
      </c>
      <c r="E2">
        <v>0</v>
      </c>
      <c r="F2">
        <v>0</v>
      </c>
      <c r="G2">
        <v>0</v>
      </c>
      <c r="H2">
        <v>0</v>
      </c>
      <c r="I2">
        <v>0</v>
      </c>
      <c r="J2">
        <v>0</v>
      </c>
      <c r="K2">
        <v>1</v>
      </c>
      <c r="L2" s="153"/>
    </row>
    <row r="3" spans="1:12" x14ac:dyDescent="0.25">
      <c r="A3" t="s">
        <v>423</v>
      </c>
      <c r="B3">
        <v>0</v>
      </c>
      <c r="C3">
        <v>0</v>
      </c>
      <c r="D3">
        <v>0</v>
      </c>
      <c r="E3">
        <v>0</v>
      </c>
      <c r="F3">
        <v>1</v>
      </c>
      <c r="G3">
        <v>0</v>
      </c>
      <c r="H3">
        <v>0</v>
      </c>
      <c r="I3">
        <v>0</v>
      </c>
      <c r="J3">
        <v>0</v>
      </c>
      <c r="K3">
        <v>1</v>
      </c>
      <c r="L3" s="153"/>
    </row>
    <row r="4" spans="1:12" x14ac:dyDescent="0.25">
      <c r="A4" t="s">
        <v>460</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386</v>
      </c>
      <c r="B6">
        <v>1</v>
      </c>
      <c r="C6">
        <v>0</v>
      </c>
      <c r="D6">
        <v>0</v>
      </c>
      <c r="E6">
        <v>0</v>
      </c>
      <c r="F6">
        <v>0</v>
      </c>
      <c r="G6">
        <v>0</v>
      </c>
      <c r="H6">
        <v>0</v>
      </c>
      <c r="I6">
        <v>1</v>
      </c>
      <c r="J6">
        <v>0</v>
      </c>
      <c r="K6">
        <v>0</v>
      </c>
    </row>
    <row r="7" spans="1:12" x14ac:dyDescent="0.25">
      <c r="A7" t="s">
        <v>488</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506</v>
      </c>
      <c r="B9">
        <v>0</v>
      </c>
      <c r="C9">
        <v>0</v>
      </c>
      <c r="D9">
        <v>1</v>
      </c>
      <c r="E9">
        <v>0</v>
      </c>
      <c r="F9">
        <v>0</v>
      </c>
      <c r="G9">
        <v>0</v>
      </c>
      <c r="H9">
        <v>0</v>
      </c>
      <c r="I9">
        <v>0</v>
      </c>
      <c r="J9">
        <v>0</v>
      </c>
      <c r="K9">
        <v>1</v>
      </c>
      <c r="L9" s="153"/>
    </row>
    <row r="10" spans="1:12" x14ac:dyDescent="0.25">
      <c r="A10" t="s">
        <v>495</v>
      </c>
      <c r="B10">
        <v>1</v>
      </c>
      <c r="C10">
        <v>0</v>
      </c>
      <c r="D10">
        <v>0</v>
      </c>
      <c r="E10">
        <v>0</v>
      </c>
      <c r="F10">
        <v>0</v>
      </c>
      <c r="G10">
        <v>0</v>
      </c>
      <c r="H10">
        <v>0</v>
      </c>
      <c r="I10">
        <v>1</v>
      </c>
      <c r="J10">
        <v>0</v>
      </c>
      <c r="K10">
        <v>0</v>
      </c>
    </row>
    <row r="11" spans="1:12" x14ac:dyDescent="0.25">
      <c r="A11" t="s">
        <v>467</v>
      </c>
      <c r="B11">
        <v>0</v>
      </c>
      <c r="C11">
        <v>0</v>
      </c>
      <c r="D11">
        <v>0</v>
      </c>
      <c r="E11">
        <v>1</v>
      </c>
      <c r="F11">
        <v>0</v>
      </c>
      <c r="G11">
        <v>0</v>
      </c>
      <c r="H11">
        <v>0</v>
      </c>
      <c r="I11">
        <v>0</v>
      </c>
      <c r="J11">
        <v>0</v>
      </c>
      <c r="K11">
        <v>1</v>
      </c>
      <c r="L11" s="153"/>
    </row>
    <row r="12" spans="1:12" x14ac:dyDescent="0.25">
      <c r="A12" t="s">
        <v>468</v>
      </c>
      <c r="B12">
        <v>0</v>
      </c>
      <c r="C12">
        <v>0</v>
      </c>
      <c r="D12">
        <v>0</v>
      </c>
      <c r="E12">
        <v>1</v>
      </c>
      <c r="F12">
        <v>0</v>
      </c>
      <c r="G12">
        <v>0</v>
      </c>
      <c r="H12">
        <v>0</v>
      </c>
      <c r="I12">
        <v>0</v>
      </c>
      <c r="J12">
        <v>0</v>
      </c>
      <c r="K12">
        <v>1</v>
      </c>
    </row>
    <row r="13" spans="1:12" x14ac:dyDescent="0.25">
      <c r="A13" t="s">
        <v>489</v>
      </c>
      <c r="B13">
        <v>0</v>
      </c>
      <c r="C13">
        <v>0</v>
      </c>
      <c r="D13">
        <v>1</v>
      </c>
      <c r="E13">
        <v>0</v>
      </c>
      <c r="F13">
        <v>0</v>
      </c>
      <c r="G13">
        <v>0</v>
      </c>
      <c r="H13">
        <v>0</v>
      </c>
      <c r="I13">
        <v>0</v>
      </c>
      <c r="J13">
        <v>0</v>
      </c>
      <c r="K13">
        <v>1</v>
      </c>
      <c r="L13" s="153"/>
    </row>
    <row r="14" spans="1:12" x14ac:dyDescent="0.25">
      <c r="A14" t="s">
        <v>469</v>
      </c>
      <c r="B14">
        <v>0</v>
      </c>
      <c r="C14">
        <v>0</v>
      </c>
      <c r="D14">
        <v>0</v>
      </c>
      <c r="E14">
        <v>0</v>
      </c>
      <c r="F14">
        <v>0</v>
      </c>
      <c r="G14">
        <v>0</v>
      </c>
      <c r="H14">
        <v>1</v>
      </c>
      <c r="I14">
        <v>0</v>
      </c>
      <c r="J14">
        <v>0</v>
      </c>
      <c r="K14">
        <v>1</v>
      </c>
      <c r="L14" s="153"/>
    </row>
    <row r="15" spans="1:12" x14ac:dyDescent="0.25">
      <c r="A15" t="s">
        <v>431</v>
      </c>
      <c r="B15">
        <v>0</v>
      </c>
      <c r="C15">
        <v>0</v>
      </c>
      <c r="D15">
        <v>0</v>
      </c>
      <c r="E15">
        <v>1</v>
      </c>
      <c r="F15">
        <v>0</v>
      </c>
      <c r="G15">
        <v>0</v>
      </c>
      <c r="H15">
        <v>0</v>
      </c>
      <c r="I15">
        <v>0</v>
      </c>
      <c r="J15">
        <v>0</v>
      </c>
      <c r="K15">
        <v>1</v>
      </c>
    </row>
    <row r="16" spans="1:12" x14ac:dyDescent="0.25">
      <c r="A16" t="s">
        <v>452</v>
      </c>
      <c r="B16">
        <v>0</v>
      </c>
      <c r="C16">
        <v>0</v>
      </c>
      <c r="D16">
        <v>1</v>
      </c>
      <c r="E16">
        <v>0</v>
      </c>
      <c r="F16">
        <v>0</v>
      </c>
      <c r="G16">
        <v>0</v>
      </c>
      <c r="H16">
        <v>0</v>
      </c>
      <c r="I16">
        <v>0</v>
      </c>
      <c r="J16">
        <v>0</v>
      </c>
      <c r="K16">
        <v>1</v>
      </c>
      <c r="L16" s="153"/>
    </row>
    <row r="17" spans="1:12" x14ac:dyDescent="0.25">
      <c r="A17" t="s">
        <v>496</v>
      </c>
      <c r="B17">
        <v>0</v>
      </c>
      <c r="C17">
        <v>0</v>
      </c>
      <c r="D17">
        <v>0</v>
      </c>
      <c r="E17">
        <v>0</v>
      </c>
      <c r="F17">
        <v>0</v>
      </c>
      <c r="G17">
        <v>0</v>
      </c>
      <c r="H17">
        <v>1</v>
      </c>
      <c r="I17">
        <v>0</v>
      </c>
      <c r="J17">
        <v>1</v>
      </c>
      <c r="K17">
        <v>0</v>
      </c>
      <c r="L17" s="153"/>
    </row>
    <row r="18" spans="1:12" x14ac:dyDescent="0.25">
      <c r="A18" t="s">
        <v>480</v>
      </c>
      <c r="B18">
        <v>0</v>
      </c>
      <c r="C18">
        <v>1</v>
      </c>
      <c r="D18">
        <v>0</v>
      </c>
      <c r="E18">
        <v>0</v>
      </c>
      <c r="F18">
        <v>0</v>
      </c>
      <c r="G18">
        <v>0</v>
      </c>
      <c r="H18">
        <v>0</v>
      </c>
      <c r="I18">
        <v>0</v>
      </c>
      <c r="J18">
        <v>1</v>
      </c>
      <c r="K18">
        <v>0</v>
      </c>
      <c r="L18" s="153"/>
    </row>
    <row r="19" spans="1:12" x14ac:dyDescent="0.25">
      <c r="A19" t="s">
        <v>432</v>
      </c>
      <c r="B19">
        <v>0</v>
      </c>
      <c r="C19">
        <v>0</v>
      </c>
      <c r="D19">
        <v>0</v>
      </c>
      <c r="E19">
        <v>0</v>
      </c>
      <c r="F19">
        <v>0</v>
      </c>
      <c r="G19">
        <v>0</v>
      </c>
      <c r="H19">
        <v>1</v>
      </c>
      <c r="I19">
        <v>0</v>
      </c>
      <c r="J19">
        <v>0</v>
      </c>
      <c r="K19">
        <v>1</v>
      </c>
      <c r="L19" s="153"/>
    </row>
    <row r="20" spans="1:12" x14ac:dyDescent="0.25">
      <c r="A20" t="s">
        <v>470</v>
      </c>
      <c r="B20">
        <v>1</v>
      </c>
      <c r="C20">
        <v>0</v>
      </c>
      <c r="D20">
        <v>0</v>
      </c>
      <c r="E20">
        <v>0</v>
      </c>
      <c r="F20">
        <v>0</v>
      </c>
      <c r="G20">
        <v>0</v>
      </c>
      <c r="H20">
        <v>0</v>
      </c>
      <c r="I20">
        <v>1</v>
      </c>
      <c r="J20">
        <v>0</v>
      </c>
      <c r="K20">
        <v>0</v>
      </c>
    </row>
    <row r="21" spans="1:12" x14ac:dyDescent="0.25">
      <c r="A21" t="s">
        <v>471</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472</v>
      </c>
      <c r="B23">
        <v>0</v>
      </c>
      <c r="C23">
        <v>0</v>
      </c>
      <c r="D23">
        <v>0</v>
      </c>
      <c r="E23">
        <v>1</v>
      </c>
      <c r="F23">
        <v>0</v>
      </c>
      <c r="G23">
        <v>0</v>
      </c>
      <c r="H23">
        <v>0</v>
      </c>
      <c r="I23">
        <v>0</v>
      </c>
      <c r="J23">
        <v>0</v>
      </c>
      <c r="K23">
        <v>1</v>
      </c>
    </row>
    <row r="24" spans="1:12" x14ac:dyDescent="0.25">
      <c r="A24" t="s">
        <v>433</v>
      </c>
      <c r="B24">
        <v>0</v>
      </c>
      <c r="C24">
        <v>0</v>
      </c>
      <c r="D24">
        <v>0</v>
      </c>
      <c r="E24">
        <v>1</v>
      </c>
      <c r="F24">
        <v>0</v>
      </c>
      <c r="G24">
        <v>0</v>
      </c>
      <c r="H24">
        <v>0</v>
      </c>
      <c r="I24">
        <v>0</v>
      </c>
      <c r="J24">
        <v>0</v>
      </c>
      <c r="K24">
        <v>1</v>
      </c>
    </row>
    <row r="25" spans="1:12" x14ac:dyDescent="0.25">
      <c r="A25" t="s">
        <v>473</v>
      </c>
      <c r="B25">
        <v>0</v>
      </c>
      <c r="C25">
        <v>0</v>
      </c>
      <c r="D25">
        <v>0</v>
      </c>
      <c r="E25">
        <v>0</v>
      </c>
      <c r="F25">
        <v>0</v>
      </c>
      <c r="G25">
        <v>0</v>
      </c>
      <c r="H25">
        <v>1</v>
      </c>
      <c r="I25">
        <v>0</v>
      </c>
      <c r="J25">
        <v>0</v>
      </c>
      <c r="K25">
        <v>1</v>
      </c>
      <c r="L25" s="153"/>
    </row>
    <row r="26" spans="1:12" x14ac:dyDescent="0.25">
      <c r="A26" t="s">
        <v>501</v>
      </c>
      <c r="B26">
        <v>0</v>
      </c>
      <c r="C26">
        <v>1</v>
      </c>
      <c r="D26">
        <v>0</v>
      </c>
      <c r="E26">
        <v>0</v>
      </c>
      <c r="F26">
        <v>0</v>
      </c>
      <c r="G26">
        <v>0</v>
      </c>
      <c r="H26">
        <v>0</v>
      </c>
      <c r="I26">
        <v>1</v>
      </c>
      <c r="J26">
        <v>0</v>
      </c>
      <c r="K26">
        <v>0</v>
      </c>
    </row>
    <row r="27" spans="1:12" x14ac:dyDescent="0.25">
      <c r="A27" t="s">
        <v>434</v>
      </c>
      <c r="B27">
        <v>0</v>
      </c>
      <c r="C27">
        <v>0</v>
      </c>
      <c r="D27">
        <v>1</v>
      </c>
      <c r="E27">
        <v>0</v>
      </c>
      <c r="F27">
        <v>0</v>
      </c>
      <c r="G27">
        <v>0</v>
      </c>
      <c r="H27">
        <v>0</v>
      </c>
      <c r="I27">
        <v>1</v>
      </c>
      <c r="J27">
        <v>0</v>
      </c>
      <c r="K27">
        <v>0</v>
      </c>
    </row>
    <row r="28" spans="1:12" x14ac:dyDescent="0.25">
      <c r="A28" t="s">
        <v>450</v>
      </c>
      <c r="B28">
        <v>1</v>
      </c>
      <c r="C28">
        <v>0</v>
      </c>
      <c r="D28">
        <v>0</v>
      </c>
      <c r="E28">
        <v>0</v>
      </c>
      <c r="F28">
        <v>0</v>
      </c>
      <c r="G28">
        <v>0</v>
      </c>
      <c r="H28">
        <v>0</v>
      </c>
      <c r="I28">
        <v>1</v>
      </c>
      <c r="J28">
        <v>0</v>
      </c>
      <c r="K28">
        <v>0</v>
      </c>
    </row>
    <row r="29" spans="1:12" x14ac:dyDescent="0.25">
      <c r="A29" t="s">
        <v>444</v>
      </c>
      <c r="B29">
        <v>1</v>
      </c>
      <c r="C29">
        <v>0</v>
      </c>
      <c r="D29">
        <v>0</v>
      </c>
      <c r="E29">
        <v>0</v>
      </c>
      <c r="F29">
        <v>0</v>
      </c>
      <c r="G29">
        <v>0</v>
      </c>
      <c r="H29">
        <v>0</v>
      </c>
      <c r="I29">
        <v>1</v>
      </c>
      <c r="J29">
        <v>0</v>
      </c>
      <c r="K29">
        <v>0</v>
      </c>
    </row>
    <row r="30" spans="1:12" x14ac:dyDescent="0.25">
      <c r="A30" t="s">
        <v>419</v>
      </c>
      <c r="B30">
        <v>0</v>
      </c>
      <c r="C30">
        <v>0</v>
      </c>
      <c r="D30">
        <v>0</v>
      </c>
      <c r="E30">
        <v>0</v>
      </c>
      <c r="F30">
        <v>1</v>
      </c>
      <c r="G30">
        <v>0</v>
      </c>
      <c r="H30">
        <v>0</v>
      </c>
      <c r="I30">
        <v>0</v>
      </c>
      <c r="J30">
        <v>0</v>
      </c>
      <c r="K30">
        <v>1</v>
      </c>
      <c r="L30" s="153"/>
    </row>
    <row r="31" spans="1:12" x14ac:dyDescent="0.25">
      <c r="A31" t="s">
        <v>474</v>
      </c>
      <c r="B31">
        <v>0</v>
      </c>
      <c r="C31">
        <v>0</v>
      </c>
      <c r="D31">
        <v>0</v>
      </c>
      <c r="E31">
        <v>1</v>
      </c>
      <c r="F31">
        <v>0</v>
      </c>
      <c r="G31">
        <v>0</v>
      </c>
      <c r="H31">
        <v>0</v>
      </c>
      <c r="I31">
        <v>0</v>
      </c>
      <c r="J31">
        <v>0</v>
      </c>
      <c r="K31">
        <v>1</v>
      </c>
    </row>
    <row r="32" spans="1:12" x14ac:dyDescent="0.25">
      <c r="A32" t="s">
        <v>475</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458</v>
      </c>
      <c r="B34">
        <v>0</v>
      </c>
      <c r="C34">
        <v>0</v>
      </c>
      <c r="D34">
        <v>0</v>
      </c>
      <c r="E34">
        <v>1</v>
      </c>
      <c r="F34">
        <v>0</v>
      </c>
      <c r="G34">
        <v>0</v>
      </c>
      <c r="H34">
        <v>0</v>
      </c>
      <c r="I34">
        <v>0</v>
      </c>
      <c r="J34">
        <v>0</v>
      </c>
      <c r="K34">
        <v>1</v>
      </c>
    </row>
    <row r="35" spans="1:12" x14ac:dyDescent="0.25">
      <c r="A35" t="s">
        <v>478</v>
      </c>
      <c r="B35">
        <v>0</v>
      </c>
      <c r="C35">
        <v>0</v>
      </c>
      <c r="D35">
        <v>0</v>
      </c>
      <c r="E35">
        <v>0</v>
      </c>
      <c r="F35">
        <v>0</v>
      </c>
      <c r="G35">
        <v>0</v>
      </c>
      <c r="H35">
        <v>1</v>
      </c>
      <c r="I35">
        <v>0</v>
      </c>
      <c r="J35">
        <v>1</v>
      </c>
      <c r="K35">
        <v>0</v>
      </c>
      <c r="L35" s="153"/>
    </row>
    <row r="36" spans="1:12" x14ac:dyDescent="0.25">
      <c r="A36" t="s">
        <v>479</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430</v>
      </c>
      <c r="B38">
        <v>1</v>
      </c>
      <c r="C38">
        <v>0</v>
      </c>
      <c r="D38">
        <v>0</v>
      </c>
      <c r="E38">
        <v>0</v>
      </c>
      <c r="F38">
        <v>0</v>
      </c>
      <c r="G38">
        <v>0</v>
      </c>
      <c r="H38">
        <v>0</v>
      </c>
      <c r="I38">
        <v>1</v>
      </c>
      <c r="J38">
        <v>0</v>
      </c>
      <c r="K38">
        <v>0</v>
      </c>
    </row>
    <row r="39" spans="1:12" x14ac:dyDescent="0.25">
      <c r="A39" t="s">
        <v>424</v>
      </c>
      <c r="B39">
        <v>1</v>
      </c>
      <c r="C39">
        <v>0</v>
      </c>
      <c r="D39">
        <v>0</v>
      </c>
      <c r="E39">
        <v>0</v>
      </c>
      <c r="F39">
        <v>0</v>
      </c>
      <c r="G39">
        <v>0</v>
      </c>
      <c r="H39">
        <v>0</v>
      </c>
      <c r="I39">
        <v>1</v>
      </c>
      <c r="J39">
        <v>0</v>
      </c>
      <c r="K39">
        <v>0</v>
      </c>
    </row>
    <row r="40" spans="1:12" x14ac:dyDescent="0.25">
      <c r="A40" t="s">
        <v>456</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447</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465</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459</v>
      </c>
      <c r="B46">
        <v>0</v>
      </c>
      <c r="C46">
        <v>0</v>
      </c>
      <c r="D46">
        <v>0</v>
      </c>
      <c r="E46">
        <v>1</v>
      </c>
      <c r="F46">
        <v>0</v>
      </c>
      <c r="G46">
        <v>0</v>
      </c>
      <c r="H46">
        <v>0</v>
      </c>
      <c r="I46">
        <v>0</v>
      </c>
      <c r="J46">
        <v>0</v>
      </c>
      <c r="K46">
        <v>1</v>
      </c>
    </row>
    <row r="47" spans="1:12" x14ac:dyDescent="0.25">
      <c r="A47" t="s">
        <v>438</v>
      </c>
      <c r="B47">
        <v>0</v>
      </c>
      <c r="C47">
        <v>0</v>
      </c>
      <c r="D47">
        <v>0</v>
      </c>
      <c r="E47">
        <v>1</v>
      </c>
      <c r="F47">
        <v>0</v>
      </c>
      <c r="G47">
        <v>0</v>
      </c>
      <c r="H47">
        <v>0</v>
      </c>
      <c r="I47">
        <v>0</v>
      </c>
      <c r="J47">
        <v>0</v>
      </c>
      <c r="K47">
        <v>1</v>
      </c>
    </row>
    <row r="48" spans="1:12" x14ac:dyDescent="0.25">
      <c r="A48" t="s">
        <v>494</v>
      </c>
      <c r="B48">
        <v>0</v>
      </c>
      <c r="C48">
        <v>1</v>
      </c>
      <c r="D48">
        <v>0</v>
      </c>
      <c r="E48">
        <v>0</v>
      </c>
      <c r="F48">
        <v>0</v>
      </c>
      <c r="G48">
        <v>0</v>
      </c>
      <c r="H48">
        <v>0</v>
      </c>
      <c r="I48">
        <v>1</v>
      </c>
      <c r="J48">
        <v>0</v>
      </c>
      <c r="K48">
        <v>0</v>
      </c>
    </row>
    <row r="49" spans="1:12" x14ac:dyDescent="0.25">
      <c r="A49" t="s">
        <v>441</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490</v>
      </c>
      <c r="B53">
        <v>0</v>
      </c>
      <c r="C53">
        <v>0</v>
      </c>
      <c r="D53">
        <v>0</v>
      </c>
      <c r="E53">
        <v>0</v>
      </c>
      <c r="F53">
        <v>1</v>
      </c>
      <c r="G53">
        <v>0</v>
      </c>
      <c r="H53">
        <v>0</v>
      </c>
      <c r="I53">
        <v>0</v>
      </c>
      <c r="J53">
        <v>0</v>
      </c>
      <c r="K53">
        <v>1</v>
      </c>
      <c r="L53" s="153"/>
    </row>
    <row r="54" spans="1:12" x14ac:dyDescent="0.25">
      <c r="A54" t="s">
        <v>466</v>
      </c>
      <c r="B54">
        <v>1</v>
      </c>
      <c r="C54">
        <v>0</v>
      </c>
      <c r="D54">
        <v>0</v>
      </c>
      <c r="E54">
        <v>0</v>
      </c>
      <c r="F54">
        <v>0</v>
      </c>
      <c r="G54">
        <v>0</v>
      </c>
      <c r="H54">
        <v>0</v>
      </c>
      <c r="I54">
        <v>1</v>
      </c>
      <c r="J54">
        <v>0</v>
      </c>
      <c r="K54">
        <v>0</v>
      </c>
    </row>
    <row r="55" spans="1:12" x14ac:dyDescent="0.25">
      <c r="A55" t="s">
        <v>425</v>
      </c>
      <c r="B55">
        <v>1</v>
      </c>
      <c r="C55">
        <v>0</v>
      </c>
      <c r="D55">
        <v>0</v>
      </c>
      <c r="E55">
        <v>0</v>
      </c>
      <c r="F55">
        <v>0</v>
      </c>
      <c r="G55">
        <v>0</v>
      </c>
      <c r="H55">
        <v>0</v>
      </c>
      <c r="I55">
        <v>1</v>
      </c>
      <c r="J55">
        <v>0</v>
      </c>
      <c r="K55">
        <v>0</v>
      </c>
    </row>
    <row r="56" spans="1:12" x14ac:dyDescent="0.25">
      <c r="A56" t="s">
        <v>381</v>
      </c>
      <c r="B56">
        <v>1</v>
      </c>
      <c r="C56">
        <v>0</v>
      </c>
      <c r="D56">
        <v>0</v>
      </c>
      <c r="E56">
        <v>0</v>
      </c>
      <c r="F56">
        <v>0</v>
      </c>
      <c r="G56">
        <v>0</v>
      </c>
      <c r="H56">
        <v>0</v>
      </c>
      <c r="I56">
        <v>1</v>
      </c>
      <c r="J56">
        <v>0</v>
      </c>
      <c r="K56">
        <v>0</v>
      </c>
    </row>
    <row r="57" spans="1:12" x14ac:dyDescent="0.25">
      <c r="A57" t="s">
        <v>497</v>
      </c>
      <c r="B57">
        <v>0</v>
      </c>
      <c r="C57">
        <v>0</v>
      </c>
      <c r="D57">
        <v>0</v>
      </c>
      <c r="E57">
        <v>1</v>
      </c>
      <c r="F57">
        <v>0</v>
      </c>
      <c r="G57">
        <v>0</v>
      </c>
      <c r="H57">
        <v>0</v>
      </c>
      <c r="I57">
        <v>0</v>
      </c>
      <c r="J57">
        <v>0</v>
      </c>
      <c r="K57">
        <v>1</v>
      </c>
    </row>
    <row r="58" spans="1:12" x14ac:dyDescent="0.25">
      <c r="A58" t="s">
        <v>448</v>
      </c>
      <c r="B58">
        <v>1</v>
      </c>
      <c r="C58">
        <v>0</v>
      </c>
      <c r="D58">
        <v>0</v>
      </c>
      <c r="E58">
        <v>0</v>
      </c>
      <c r="F58">
        <v>0</v>
      </c>
      <c r="G58">
        <v>0</v>
      </c>
      <c r="H58">
        <v>0</v>
      </c>
      <c r="I58">
        <v>1</v>
      </c>
      <c r="J58">
        <v>0</v>
      </c>
      <c r="K58">
        <v>0</v>
      </c>
    </row>
    <row r="59" spans="1:12" x14ac:dyDescent="0.25">
      <c r="A59" t="s">
        <v>426</v>
      </c>
      <c r="B59">
        <v>0</v>
      </c>
      <c r="C59">
        <v>0</v>
      </c>
      <c r="D59">
        <v>0</v>
      </c>
      <c r="E59">
        <v>0</v>
      </c>
      <c r="F59">
        <v>1</v>
      </c>
      <c r="G59">
        <v>0</v>
      </c>
      <c r="H59">
        <v>0</v>
      </c>
      <c r="I59">
        <v>0</v>
      </c>
      <c r="J59">
        <v>0</v>
      </c>
      <c r="K59">
        <v>1</v>
      </c>
      <c r="L59" s="153"/>
    </row>
    <row r="60" spans="1:12" x14ac:dyDescent="0.25">
      <c r="A60" t="s">
        <v>421</v>
      </c>
      <c r="B60">
        <v>0</v>
      </c>
      <c r="C60">
        <v>0</v>
      </c>
      <c r="D60">
        <v>1</v>
      </c>
      <c r="E60">
        <v>0</v>
      </c>
      <c r="F60">
        <v>0</v>
      </c>
      <c r="G60">
        <v>0</v>
      </c>
      <c r="H60">
        <v>0</v>
      </c>
      <c r="I60">
        <v>0</v>
      </c>
      <c r="J60">
        <v>0</v>
      </c>
      <c r="K60">
        <v>1</v>
      </c>
      <c r="L60" s="153"/>
    </row>
    <row r="61" spans="1:12" x14ac:dyDescent="0.25">
      <c r="A61" t="s">
        <v>364</v>
      </c>
      <c r="B61">
        <v>0</v>
      </c>
      <c r="C61">
        <v>0</v>
      </c>
      <c r="D61">
        <v>0</v>
      </c>
      <c r="E61">
        <v>0</v>
      </c>
      <c r="F61">
        <v>0</v>
      </c>
      <c r="G61">
        <v>0</v>
      </c>
      <c r="H61">
        <v>1</v>
      </c>
      <c r="I61">
        <v>0</v>
      </c>
      <c r="J61">
        <v>0</v>
      </c>
      <c r="K61">
        <v>1</v>
      </c>
      <c r="L61" s="153"/>
    </row>
    <row r="62" spans="1:12" x14ac:dyDescent="0.25">
      <c r="A62" t="s">
        <v>443</v>
      </c>
      <c r="B62">
        <v>1</v>
      </c>
      <c r="C62">
        <v>0</v>
      </c>
      <c r="D62">
        <v>0</v>
      </c>
      <c r="E62">
        <v>0</v>
      </c>
      <c r="F62">
        <v>0</v>
      </c>
      <c r="G62">
        <v>0</v>
      </c>
      <c r="H62">
        <v>0</v>
      </c>
      <c r="I62">
        <v>1</v>
      </c>
      <c r="J62">
        <v>0</v>
      </c>
      <c r="K62">
        <v>0</v>
      </c>
    </row>
    <row r="63" spans="1:12" x14ac:dyDescent="0.25">
      <c r="A63" t="s">
        <v>417</v>
      </c>
      <c r="B63">
        <v>0</v>
      </c>
      <c r="C63">
        <v>0</v>
      </c>
      <c r="D63">
        <v>0</v>
      </c>
      <c r="E63">
        <v>0</v>
      </c>
      <c r="F63">
        <v>1</v>
      </c>
      <c r="G63">
        <v>0</v>
      </c>
      <c r="H63">
        <v>0</v>
      </c>
      <c r="I63">
        <v>1</v>
      </c>
      <c r="J63">
        <v>0</v>
      </c>
      <c r="K63">
        <v>0</v>
      </c>
      <c r="L63" s="153"/>
    </row>
    <row r="64" spans="1:12" x14ac:dyDescent="0.25">
      <c r="A64" t="s">
        <v>491</v>
      </c>
      <c r="B64">
        <v>0</v>
      </c>
      <c r="C64">
        <v>0</v>
      </c>
      <c r="D64">
        <v>1</v>
      </c>
      <c r="E64">
        <v>0</v>
      </c>
      <c r="F64">
        <v>0</v>
      </c>
      <c r="G64">
        <v>0</v>
      </c>
      <c r="H64">
        <v>0</v>
      </c>
      <c r="I64">
        <v>0</v>
      </c>
      <c r="J64">
        <v>0</v>
      </c>
      <c r="K64">
        <v>1</v>
      </c>
      <c r="L64" s="153"/>
    </row>
    <row r="65" spans="1:12" x14ac:dyDescent="0.25">
      <c r="A65" t="s">
        <v>453</v>
      </c>
      <c r="B65">
        <v>0</v>
      </c>
      <c r="C65">
        <v>0</v>
      </c>
      <c r="D65">
        <v>1</v>
      </c>
      <c r="E65">
        <v>0</v>
      </c>
      <c r="F65">
        <v>0</v>
      </c>
      <c r="G65">
        <v>0</v>
      </c>
      <c r="H65">
        <v>0</v>
      </c>
      <c r="I65">
        <v>1</v>
      </c>
      <c r="J65">
        <v>0</v>
      </c>
      <c r="K65">
        <v>0</v>
      </c>
    </row>
    <row r="66" spans="1:12" x14ac:dyDescent="0.25">
      <c r="A66" t="s">
        <v>499</v>
      </c>
      <c r="B66">
        <v>0</v>
      </c>
      <c r="C66">
        <v>0</v>
      </c>
      <c r="D66">
        <v>0</v>
      </c>
      <c r="E66">
        <v>0</v>
      </c>
      <c r="F66">
        <v>0</v>
      </c>
      <c r="G66">
        <v>0</v>
      </c>
      <c r="H66">
        <v>1</v>
      </c>
      <c r="I66">
        <v>0</v>
      </c>
      <c r="J66">
        <v>0</v>
      </c>
      <c r="K66">
        <v>1</v>
      </c>
      <c r="L66" s="153"/>
    </row>
    <row r="67" spans="1:12" x14ac:dyDescent="0.25">
      <c r="A67" t="s">
        <v>445</v>
      </c>
      <c r="B67">
        <v>0</v>
      </c>
      <c r="C67">
        <v>0</v>
      </c>
      <c r="D67">
        <v>0</v>
      </c>
      <c r="E67">
        <v>0</v>
      </c>
      <c r="F67">
        <v>0</v>
      </c>
      <c r="G67">
        <v>0</v>
      </c>
      <c r="H67">
        <v>1</v>
      </c>
      <c r="I67">
        <v>0</v>
      </c>
      <c r="J67">
        <v>1</v>
      </c>
      <c r="K67">
        <v>0</v>
      </c>
      <c r="L67" s="153"/>
    </row>
    <row r="68" spans="1:12" x14ac:dyDescent="0.25">
      <c r="A68" t="s">
        <v>442</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505</v>
      </c>
      <c r="B70">
        <v>0</v>
      </c>
      <c r="C70">
        <v>0</v>
      </c>
      <c r="D70">
        <v>0</v>
      </c>
      <c r="E70">
        <v>0</v>
      </c>
      <c r="F70">
        <v>0</v>
      </c>
      <c r="G70">
        <v>1</v>
      </c>
      <c r="H70">
        <v>0</v>
      </c>
      <c r="I70">
        <v>0</v>
      </c>
      <c r="J70">
        <v>0</v>
      </c>
      <c r="K70">
        <v>1</v>
      </c>
      <c r="L70" s="153"/>
    </row>
    <row r="71" spans="1:12" x14ac:dyDescent="0.25">
      <c r="A71" t="s">
        <v>427</v>
      </c>
      <c r="B71">
        <v>0</v>
      </c>
      <c r="C71">
        <v>0</v>
      </c>
      <c r="D71">
        <v>0</v>
      </c>
      <c r="E71">
        <v>0</v>
      </c>
      <c r="F71">
        <v>1</v>
      </c>
      <c r="G71">
        <v>0</v>
      </c>
      <c r="H71">
        <v>0</v>
      </c>
      <c r="I71">
        <v>1</v>
      </c>
      <c r="J71">
        <v>0</v>
      </c>
      <c r="K71">
        <v>0</v>
      </c>
    </row>
    <row r="72" spans="1:12" x14ac:dyDescent="0.25">
      <c r="A72" t="s">
        <v>435</v>
      </c>
      <c r="B72">
        <v>0</v>
      </c>
      <c r="C72">
        <v>0</v>
      </c>
      <c r="D72">
        <v>0</v>
      </c>
      <c r="E72">
        <v>1</v>
      </c>
      <c r="F72">
        <v>0</v>
      </c>
      <c r="G72">
        <v>0</v>
      </c>
      <c r="H72">
        <v>0</v>
      </c>
      <c r="I72">
        <v>0</v>
      </c>
      <c r="J72">
        <v>0</v>
      </c>
      <c r="K72">
        <v>1</v>
      </c>
    </row>
    <row r="73" spans="1:12" x14ac:dyDescent="0.25">
      <c r="A73" t="s">
        <v>455</v>
      </c>
      <c r="B73">
        <v>0</v>
      </c>
      <c r="C73">
        <v>0</v>
      </c>
      <c r="D73">
        <v>1</v>
      </c>
      <c r="E73">
        <v>0</v>
      </c>
      <c r="F73">
        <v>0</v>
      </c>
      <c r="G73">
        <v>0</v>
      </c>
      <c r="H73">
        <v>0</v>
      </c>
      <c r="I73">
        <v>0</v>
      </c>
      <c r="J73">
        <v>0</v>
      </c>
      <c r="K73">
        <v>1</v>
      </c>
      <c r="L73" s="153"/>
    </row>
    <row r="74" spans="1:12" x14ac:dyDescent="0.25">
      <c r="A74" t="s">
        <v>486</v>
      </c>
      <c r="B74">
        <v>0</v>
      </c>
      <c r="C74">
        <v>1</v>
      </c>
      <c r="D74">
        <v>0</v>
      </c>
      <c r="E74">
        <v>0</v>
      </c>
      <c r="F74">
        <v>0</v>
      </c>
      <c r="G74">
        <v>0</v>
      </c>
      <c r="H74">
        <v>0</v>
      </c>
      <c r="I74">
        <v>0</v>
      </c>
      <c r="J74">
        <v>0</v>
      </c>
      <c r="K74">
        <v>1</v>
      </c>
      <c r="L74" s="153"/>
    </row>
    <row r="75" spans="1:12" x14ac:dyDescent="0.25">
      <c r="A75" t="s">
        <v>428</v>
      </c>
      <c r="B75">
        <v>0</v>
      </c>
      <c r="C75">
        <v>0</v>
      </c>
      <c r="D75">
        <v>0</v>
      </c>
      <c r="E75">
        <v>0</v>
      </c>
      <c r="F75">
        <v>1</v>
      </c>
      <c r="G75">
        <v>0</v>
      </c>
      <c r="H75">
        <v>0</v>
      </c>
      <c r="I75">
        <v>0</v>
      </c>
      <c r="J75">
        <v>0</v>
      </c>
      <c r="K75">
        <v>1</v>
      </c>
    </row>
    <row r="76" spans="1:12" x14ac:dyDescent="0.25">
      <c r="A76" t="s">
        <v>461</v>
      </c>
      <c r="B76">
        <v>0</v>
      </c>
      <c r="C76">
        <v>0</v>
      </c>
      <c r="D76">
        <v>0</v>
      </c>
      <c r="E76">
        <v>0</v>
      </c>
      <c r="F76">
        <v>0</v>
      </c>
      <c r="G76">
        <v>0</v>
      </c>
      <c r="H76">
        <v>1</v>
      </c>
      <c r="I76">
        <v>0</v>
      </c>
      <c r="J76">
        <v>0</v>
      </c>
      <c r="K76">
        <v>1</v>
      </c>
      <c r="L76" s="153"/>
    </row>
    <row r="77" spans="1:12" x14ac:dyDescent="0.25">
      <c r="A77" t="s">
        <v>500</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503</v>
      </c>
      <c r="B79">
        <v>1</v>
      </c>
      <c r="C79">
        <v>0</v>
      </c>
      <c r="D79">
        <v>0</v>
      </c>
      <c r="E79">
        <v>0</v>
      </c>
      <c r="F79">
        <v>0</v>
      </c>
      <c r="G79">
        <v>0</v>
      </c>
      <c r="H79">
        <v>0</v>
      </c>
      <c r="I79">
        <v>1</v>
      </c>
      <c r="J79">
        <v>0</v>
      </c>
      <c r="K79">
        <v>0</v>
      </c>
    </row>
    <row r="80" spans="1:12" x14ac:dyDescent="0.25">
      <c r="A80" t="s">
        <v>439</v>
      </c>
      <c r="B80">
        <v>0</v>
      </c>
      <c r="C80">
        <v>0</v>
      </c>
      <c r="D80">
        <v>0</v>
      </c>
      <c r="E80">
        <v>1</v>
      </c>
      <c r="F80">
        <v>0</v>
      </c>
      <c r="G80">
        <v>0</v>
      </c>
      <c r="H80">
        <v>0</v>
      </c>
      <c r="I80">
        <v>0</v>
      </c>
      <c r="J80">
        <v>0</v>
      </c>
      <c r="K80">
        <v>1</v>
      </c>
    </row>
    <row r="81" spans="1:12" x14ac:dyDescent="0.25">
      <c r="A81" t="s">
        <v>492</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504</v>
      </c>
      <c r="B83">
        <v>1</v>
      </c>
      <c r="C83">
        <v>0</v>
      </c>
      <c r="D83">
        <v>0</v>
      </c>
      <c r="E83">
        <v>0</v>
      </c>
      <c r="F83">
        <v>0</v>
      </c>
      <c r="G83">
        <v>0</v>
      </c>
      <c r="H83">
        <v>0</v>
      </c>
      <c r="I83">
        <v>1</v>
      </c>
      <c r="J83">
        <v>0</v>
      </c>
      <c r="K83">
        <v>0</v>
      </c>
    </row>
    <row r="84" spans="1:12" x14ac:dyDescent="0.25">
      <c r="A84" t="s">
        <v>374</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415</v>
      </c>
      <c r="B86">
        <v>0</v>
      </c>
      <c r="C86">
        <v>0</v>
      </c>
      <c r="D86">
        <v>0</v>
      </c>
      <c r="E86">
        <v>0</v>
      </c>
      <c r="F86">
        <v>1</v>
      </c>
      <c r="G86">
        <v>0</v>
      </c>
      <c r="H86">
        <v>0</v>
      </c>
      <c r="I86">
        <v>0</v>
      </c>
      <c r="J86">
        <v>0</v>
      </c>
      <c r="K86">
        <v>1</v>
      </c>
      <c r="L86" s="153"/>
    </row>
    <row r="87" spans="1:12" x14ac:dyDescent="0.25">
      <c r="A87" t="s">
        <v>457</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498</v>
      </c>
      <c r="B89">
        <v>0</v>
      </c>
      <c r="C89">
        <v>0</v>
      </c>
      <c r="D89">
        <v>0</v>
      </c>
      <c r="E89">
        <v>1</v>
      </c>
      <c r="F89">
        <v>0</v>
      </c>
      <c r="G89">
        <v>0</v>
      </c>
      <c r="H89">
        <v>0</v>
      </c>
      <c r="I89">
        <v>0</v>
      </c>
      <c r="J89">
        <v>0</v>
      </c>
      <c r="K89">
        <v>1</v>
      </c>
    </row>
    <row r="90" spans="1:12" x14ac:dyDescent="0.25">
      <c r="A90" t="s">
        <v>485</v>
      </c>
      <c r="B90">
        <v>0</v>
      </c>
      <c r="C90">
        <v>0</v>
      </c>
      <c r="D90">
        <v>0</v>
      </c>
      <c r="E90">
        <v>1</v>
      </c>
      <c r="F90">
        <v>0</v>
      </c>
      <c r="G90">
        <v>0</v>
      </c>
      <c r="H90">
        <v>0</v>
      </c>
      <c r="I90">
        <v>0</v>
      </c>
      <c r="J90">
        <v>0</v>
      </c>
      <c r="K90">
        <v>1</v>
      </c>
    </row>
    <row r="91" spans="1:12" x14ac:dyDescent="0.25">
      <c r="A91" t="s">
        <v>476</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429</v>
      </c>
      <c r="B93">
        <v>1</v>
      </c>
      <c r="C93">
        <v>0</v>
      </c>
      <c r="D93">
        <v>0</v>
      </c>
      <c r="E93">
        <v>0</v>
      </c>
      <c r="F93">
        <v>0</v>
      </c>
      <c r="G93">
        <v>0</v>
      </c>
      <c r="H93">
        <v>0</v>
      </c>
      <c r="I93">
        <v>1</v>
      </c>
      <c r="J93">
        <v>0</v>
      </c>
      <c r="K93">
        <v>0</v>
      </c>
    </row>
    <row r="94" spans="1:12" x14ac:dyDescent="0.25">
      <c r="A94" t="s">
        <v>464</v>
      </c>
      <c r="B94">
        <v>1</v>
      </c>
      <c r="C94">
        <v>0</v>
      </c>
      <c r="D94">
        <v>0</v>
      </c>
      <c r="E94">
        <v>0</v>
      </c>
      <c r="F94">
        <v>0</v>
      </c>
      <c r="G94">
        <v>0</v>
      </c>
      <c r="H94">
        <v>0</v>
      </c>
      <c r="I94">
        <v>1</v>
      </c>
      <c r="J94">
        <v>0</v>
      </c>
      <c r="K94">
        <v>0</v>
      </c>
    </row>
    <row r="95" spans="1:12" x14ac:dyDescent="0.25">
      <c r="A95" t="s">
        <v>418</v>
      </c>
      <c r="B95">
        <v>0</v>
      </c>
      <c r="C95">
        <v>0</v>
      </c>
      <c r="D95">
        <v>1</v>
      </c>
      <c r="E95">
        <v>0</v>
      </c>
      <c r="F95">
        <v>0</v>
      </c>
      <c r="G95">
        <v>0</v>
      </c>
      <c r="H95">
        <v>0</v>
      </c>
      <c r="I95">
        <v>0</v>
      </c>
      <c r="J95">
        <v>0</v>
      </c>
      <c r="K95">
        <v>1</v>
      </c>
    </row>
    <row r="96" spans="1:12" x14ac:dyDescent="0.25">
      <c r="A96" t="s">
        <v>454</v>
      </c>
      <c r="B96">
        <v>0</v>
      </c>
      <c r="C96">
        <v>0</v>
      </c>
      <c r="D96">
        <v>1</v>
      </c>
      <c r="E96">
        <v>0</v>
      </c>
      <c r="F96">
        <v>0</v>
      </c>
      <c r="G96">
        <v>0</v>
      </c>
      <c r="H96">
        <v>0</v>
      </c>
      <c r="I96">
        <v>1</v>
      </c>
      <c r="J96">
        <v>0</v>
      </c>
      <c r="K96">
        <v>0</v>
      </c>
      <c r="L96" s="153"/>
    </row>
    <row r="97" spans="1:12" x14ac:dyDescent="0.25">
      <c r="A97" t="s">
        <v>481</v>
      </c>
      <c r="B97">
        <v>0</v>
      </c>
      <c r="C97">
        <v>0</v>
      </c>
      <c r="D97">
        <v>0</v>
      </c>
      <c r="E97">
        <v>0</v>
      </c>
      <c r="F97">
        <v>0</v>
      </c>
      <c r="G97">
        <v>0</v>
      </c>
      <c r="H97">
        <v>1</v>
      </c>
      <c r="I97">
        <v>0</v>
      </c>
      <c r="J97">
        <v>1</v>
      </c>
      <c r="K97">
        <v>0</v>
      </c>
      <c r="L97" s="153"/>
    </row>
    <row r="98" spans="1:12" x14ac:dyDescent="0.25">
      <c r="A98" t="s">
        <v>440</v>
      </c>
      <c r="B98">
        <v>0</v>
      </c>
      <c r="C98">
        <v>0</v>
      </c>
      <c r="D98">
        <v>1</v>
      </c>
      <c r="E98">
        <v>0</v>
      </c>
      <c r="F98">
        <v>0</v>
      </c>
      <c r="G98">
        <v>0</v>
      </c>
      <c r="H98">
        <v>0</v>
      </c>
      <c r="I98">
        <v>0</v>
      </c>
      <c r="J98">
        <v>0</v>
      </c>
      <c r="K98">
        <v>1</v>
      </c>
    </row>
    <row r="99" spans="1:12" x14ac:dyDescent="0.25">
      <c r="A99" t="s">
        <v>482</v>
      </c>
      <c r="B99">
        <v>0</v>
      </c>
      <c r="C99">
        <v>1</v>
      </c>
      <c r="D99">
        <v>0</v>
      </c>
      <c r="E99">
        <v>0</v>
      </c>
      <c r="F99">
        <v>0</v>
      </c>
      <c r="G99">
        <v>0</v>
      </c>
      <c r="H99">
        <v>0</v>
      </c>
      <c r="I99">
        <v>1</v>
      </c>
      <c r="J99">
        <v>0</v>
      </c>
      <c r="K99">
        <v>0</v>
      </c>
    </row>
    <row r="100" spans="1:12" x14ac:dyDescent="0.25">
      <c r="A100" t="s">
        <v>451</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416</v>
      </c>
      <c r="B105">
        <v>0</v>
      </c>
      <c r="C105">
        <v>0</v>
      </c>
      <c r="D105">
        <v>0</v>
      </c>
      <c r="E105">
        <v>0</v>
      </c>
      <c r="F105">
        <v>0</v>
      </c>
      <c r="G105">
        <v>0</v>
      </c>
      <c r="H105">
        <v>1</v>
      </c>
      <c r="I105">
        <v>0</v>
      </c>
      <c r="J105">
        <v>0</v>
      </c>
      <c r="K105">
        <v>1</v>
      </c>
      <c r="L105" s="153"/>
    </row>
    <row r="106" spans="1:12" x14ac:dyDescent="0.25">
      <c r="A106" t="s">
        <v>422</v>
      </c>
      <c r="B106">
        <v>1</v>
      </c>
      <c r="C106">
        <v>0</v>
      </c>
      <c r="D106">
        <v>0</v>
      </c>
      <c r="E106">
        <v>0</v>
      </c>
      <c r="F106">
        <v>0</v>
      </c>
      <c r="G106">
        <v>0</v>
      </c>
      <c r="H106">
        <v>0</v>
      </c>
      <c r="I106">
        <v>1</v>
      </c>
      <c r="J106">
        <v>0</v>
      </c>
      <c r="K106">
        <v>0</v>
      </c>
    </row>
    <row r="107" spans="1:12" x14ac:dyDescent="0.25">
      <c r="A107" t="s">
        <v>483</v>
      </c>
      <c r="B107">
        <v>1</v>
      </c>
      <c r="C107">
        <v>0</v>
      </c>
      <c r="D107">
        <v>0</v>
      </c>
      <c r="E107">
        <v>0</v>
      </c>
      <c r="F107">
        <v>0</v>
      </c>
      <c r="G107">
        <v>0</v>
      </c>
      <c r="H107">
        <v>0</v>
      </c>
      <c r="I107">
        <v>1</v>
      </c>
      <c r="J107">
        <v>0</v>
      </c>
      <c r="K107">
        <v>0</v>
      </c>
    </row>
    <row r="108" spans="1:12" x14ac:dyDescent="0.25">
      <c r="A108" t="s">
        <v>436</v>
      </c>
      <c r="B108">
        <v>0</v>
      </c>
      <c r="C108">
        <v>1</v>
      </c>
      <c r="D108">
        <v>0</v>
      </c>
      <c r="E108">
        <v>0</v>
      </c>
      <c r="F108">
        <v>0</v>
      </c>
      <c r="G108">
        <v>0</v>
      </c>
      <c r="H108">
        <v>0</v>
      </c>
      <c r="I108">
        <v>1</v>
      </c>
      <c r="J108">
        <v>0</v>
      </c>
      <c r="K108">
        <v>0</v>
      </c>
    </row>
    <row r="109" spans="1:12" x14ac:dyDescent="0.25">
      <c r="A109" t="s">
        <v>420</v>
      </c>
      <c r="B109">
        <v>0</v>
      </c>
      <c r="C109">
        <v>0</v>
      </c>
      <c r="D109">
        <v>1</v>
      </c>
      <c r="E109">
        <v>0</v>
      </c>
      <c r="F109">
        <v>0</v>
      </c>
      <c r="G109">
        <v>0</v>
      </c>
      <c r="H109">
        <v>0</v>
      </c>
      <c r="I109">
        <v>0</v>
      </c>
      <c r="J109">
        <v>0</v>
      </c>
      <c r="K109">
        <v>1</v>
      </c>
      <c r="L109" s="153"/>
    </row>
    <row r="110" spans="1:12" x14ac:dyDescent="0.25">
      <c r="A110" t="s">
        <v>383</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493</v>
      </c>
      <c r="B112">
        <v>0</v>
      </c>
      <c r="C112">
        <v>1</v>
      </c>
      <c r="D112">
        <v>0</v>
      </c>
      <c r="E112">
        <v>0</v>
      </c>
      <c r="F112">
        <v>0</v>
      </c>
      <c r="G112">
        <v>0</v>
      </c>
      <c r="H112">
        <v>0</v>
      </c>
      <c r="I112">
        <v>0</v>
      </c>
      <c r="J112">
        <v>0</v>
      </c>
      <c r="K112">
        <v>1</v>
      </c>
      <c r="L112" s="153"/>
    </row>
    <row r="113" spans="1:12" x14ac:dyDescent="0.25">
      <c r="A113" t="s">
        <v>484</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446</v>
      </c>
      <c r="B115">
        <v>0</v>
      </c>
      <c r="C115">
        <v>0</v>
      </c>
      <c r="D115">
        <v>0</v>
      </c>
      <c r="E115">
        <v>0</v>
      </c>
      <c r="F115">
        <v>0</v>
      </c>
      <c r="G115">
        <v>0</v>
      </c>
      <c r="H115">
        <v>1</v>
      </c>
      <c r="I115">
        <v>0</v>
      </c>
      <c r="J115">
        <v>1</v>
      </c>
      <c r="K115">
        <v>0</v>
      </c>
      <c r="L115" s="153"/>
    </row>
    <row r="116" spans="1:12" x14ac:dyDescent="0.25">
      <c r="A116" t="s">
        <v>463</v>
      </c>
      <c r="B116">
        <v>0</v>
      </c>
      <c r="C116">
        <v>0</v>
      </c>
      <c r="D116">
        <v>1</v>
      </c>
      <c r="E116">
        <v>0</v>
      </c>
      <c r="F116">
        <v>0</v>
      </c>
      <c r="G116">
        <v>0</v>
      </c>
      <c r="H116">
        <v>0</v>
      </c>
      <c r="I116">
        <v>0</v>
      </c>
      <c r="J116">
        <v>0</v>
      </c>
      <c r="K116">
        <v>1</v>
      </c>
      <c r="L116" s="153"/>
    </row>
    <row r="117" spans="1:12" x14ac:dyDescent="0.25">
      <c r="A117" t="s">
        <v>502</v>
      </c>
      <c r="B117">
        <v>0</v>
      </c>
      <c r="C117">
        <v>0</v>
      </c>
      <c r="D117">
        <v>0</v>
      </c>
      <c r="E117">
        <v>0</v>
      </c>
      <c r="F117">
        <v>1</v>
      </c>
      <c r="G117">
        <v>0</v>
      </c>
      <c r="H117">
        <v>0</v>
      </c>
      <c r="I117">
        <v>1</v>
      </c>
      <c r="J117">
        <v>0</v>
      </c>
      <c r="K117">
        <v>0</v>
      </c>
    </row>
    <row r="118" spans="1:12" x14ac:dyDescent="0.25">
      <c r="A118" t="s">
        <v>319</v>
      </c>
      <c r="B118">
        <v>1</v>
      </c>
      <c r="C118">
        <v>0</v>
      </c>
      <c r="D118">
        <v>1</v>
      </c>
      <c r="E118">
        <v>0</v>
      </c>
      <c r="F118">
        <v>0</v>
      </c>
      <c r="G118">
        <v>0</v>
      </c>
      <c r="H118">
        <v>0</v>
      </c>
      <c r="I118">
        <v>1</v>
      </c>
      <c r="J118">
        <v>0</v>
      </c>
      <c r="K118">
        <v>0</v>
      </c>
    </row>
    <row r="119" spans="1:12" x14ac:dyDescent="0.25">
      <c r="A119" t="s">
        <v>225</v>
      </c>
      <c r="B119">
        <v>1</v>
      </c>
      <c r="C119">
        <v>0</v>
      </c>
      <c r="D119">
        <v>0</v>
      </c>
      <c r="E119">
        <v>0</v>
      </c>
      <c r="F119">
        <v>0</v>
      </c>
      <c r="G119">
        <v>0</v>
      </c>
      <c r="H119">
        <v>0</v>
      </c>
      <c r="I119">
        <v>1</v>
      </c>
      <c r="J119">
        <v>0</v>
      </c>
      <c r="K119">
        <v>0</v>
      </c>
    </row>
    <row r="120" spans="1:12" x14ac:dyDescent="0.25">
      <c r="A120" t="s">
        <v>477</v>
      </c>
      <c r="B120">
        <v>0</v>
      </c>
      <c r="C120">
        <v>0</v>
      </c>
      <c r="D120">
        <v>0</v>
      </c>
      <c r="E120">
        <v>1</v>
      </c>
      <c r="F120">
        <v>0</v>
      </c>
      <c r="G120">
        <v>0</v>
      </c>
      <c r="H120">
        <v>0</v>
      </c>
      <c r="I120">
        <v>1</v>
      </c>
      <c r="J120">
        <v>0</v>
      </c>
      <c r="K120">
        <v>0</v>
      </c>
    </row>
    <row r="121" spans="1:12" x14ac:dyDescent="0.25">
      <c r="A121" t="s">
        <v>462</v>
      </c>
      <c r="B121">
        <v>0</v>
      </c>
      <c r="C121">
        <v>0</v>
      </c>
      <c r="D121">
        <v>0</v>
      </c>
      <c r="E121">
        <v>1</v>
      </c>
      <c r="F121">
        <v>0</v>
      </c>
      <c r="G121">
        <v>0</v>
      </c>
      <c r="H121">
        <v>0</v>
      </c>
      <c r="I121">
        <v>1</v>
      </c>
      <c r="J121">
        <v>0</v>
      </c>
      <c r="K121">
        <v>0</v>
      </c>
      <c r="L121" s="153"/>
    </row>
    <row r="122" spans="1:12" x14ac:dyDescent="0.25">
      <c r="A122" t="s">
        <v>449</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437</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386</v>
      </c>
      <c r="C7">
        <v>15765.85304</v>
      </c>
      <c r="D7" s="169">
        <v>285.52999999999997</v>
      </c>
    </row>
    <row r="8" spans="1:4" x14ac:dyDescent="0.25">
      <c r="A8">
        <v>1987</v>
      </c>
      <c r="B8" t="s">
        <v>386</v>
      </c>
      <c r="C8">
        <v>16480.224399999999</v>
      </c>
      <c r="D8" s="169">
        <v>326.39999999999998</v>
      </c>
    </row>
    <row r="9" spans="1:4" x14ac:dyDescent="0.25">
      <c r="A9">
        <v>2000</v>
      </c>
      <c r="B9" t="s">
        <v>3</v>
      </c>
      <c r="C9">
        <v>538.07289730000002</v>
      </c>
      <c r="D9">
        <v>46.84</v>
      </c>
    </row>
    <row r="10" spans="1:4" x14ac:dyDescent="0.25">
      <c r="A10">
        <v>2011</v>
      </c>
      <c r="B10" t="s">
        <v>495</v>
      </c>
      <c r="C10">
        <v>20406.397150000001</v>
      </c>
      <c r="D10">
        <v>2035.458333</v>
      </c>
    </row>
    <row r="11" spans="1:4" x14ac:dyDescent="0.25">
      <c r="A11">
        <v>1980</v>
      </c>
      <c r="B11" t="s">
        <v>431</v>
      </c>
      <c r="C11">
        <v>3617.6491550000001</v>
      </c>
      <c r="D11">
        <v>9.8699999999999992</v>
      </c>
    </row>
    <row r="12" spans="1:4" x14ac:dyDescent="0.25">
      <c r="A12">
        <v>1971</v>
      </c>
      <c r="B12" t="s">
        <v>470</v>
      </c>
      <c r="C12">
        <v>11173.810600000001</v>
      </c>
      <c r="D12">
        <v>1340.083333</v>
      </c>
    </row>
    <row r="13" spans="1:4" x14ac:dyDescent="0.25">
      <c r="A13">
        <v>1973</v>
      </c>
      <c r="B13" t="s">
        <v>470</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450</v>
      </c>
      <c r="C25">
        <v>4842.1251279999997</v>
      </c>
      <c r="D25">
        <v>396.92500000000001</v>
      </c>
    </row>
    <row r="26" spans="1:4" x14ac:dyDescent="0.25">
      <c r="A26">
        <v>1989</v>
      </c>
      <c r="B26" t="s">
        <v>450</v>
      </c>
      <c r="C26">
        <v>4842.1251279999997</v>
      </c>
      <c r="D26">
        <v>396.92500000000001</v>
      </c>
    </row>
    <row r="27" spans="1:4" x14ac:dyDescent="0.25">
      <c r="A27">
        <v>1993</v>
      </c>
      <c r="B27" t="s">
        <v>450</v>
      </c>
      <c r="C27">
        <v>4843.1251279999997</v>
      </c>
      <c r="D27">
        <v>397.0083333</v>
      </c>
    </row>
    <row r="28" spans="1:4" x14ac:dyDescent="0.25">
      <c r="A28">
        <v>1996</v>
      </c>
      <c r="B28" t="s">
        <v>450</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424</v>
      </c>
      <c r="C34">
        <v>18137.26081</v>
      </c>
      <c r="D34" s="169">
        <v>1617.958333</v>
      </c>
    </row>
    <row r="35" spans="1:4" x14ac:dyDescent="0.25">
      <c r="A35">
        <v>2004</v>
      </c>
      <c r="B35" t="s">
        <v>424</v>
      </c>
      <c r="C35">
        <v>18496.490900000001</v>
      </c>
      <c r="D35">
        <v>1700.866667</v>
      </c>
    </row>
    <row r="36" spans="1:4" x14ac:dyDescent="0.25">
      <c r="A36">
        <v>2006</v>
      </c>
      <c r="B36" t="s">
        <v>8</v>
      </c>
      <c r="C36" t="s">
        <v>98</v>
      </c>
      <c r="D36">
        <v>51.6</v>
      </c>
    </row>
    <row r="37" spans="1:4" x14ac:dyDescent="0.25">
      <c r="A37">
        <v>1985</v>
      </c>
      <c r="B37" t="s">
        <v>447</v>
      </c>
      <c r="C37">
        <v>14533.925160000001</v>
      </c>
      <c r="D37">
        <v>1132.05</v>
      </c>
    </row>
    <row r="38" spans="1:4" x14ac:dyDescent="0.25">
      <c r="A38">
        <v>1986</v>
      </c>
      <c r="B38" t="s">
        <v>447</v>
      </c>
      <c r="C38">
        <v>15082.56027</v>
      </c>
      <c r="D38">
        <v>1130.79</v>
      </c>
    </row>
    <row r="39" spans="1:4" x14ac:dyDescent="0.25">
      <c r="A39">
        <v>1989</v>
      </c>
      <c r="B39" t="s">
        <v>447</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425</v>
      </c>
      <c r="C64">
        <v>8556.6869409999999</v>
      </c>
      <c r="D64">
        <v>272.12</v>
      </c>
    </row>
    <row r="65" spans="1:4" x14ac:dyDescent="0.25">
      <c r="A65">
        <v>1983</v>
      </c>
      <c r="B65" t="s">
        <v>425</v>
      </c>
      <c r="C65">
        <v>9134.9964049999999</v>
      </c>
      <c r="D65">
        <v>277.55</v>
      </c>
    </row>
    <row r="66" spans="1:4" x14ac:dyDescent="0.25">
      <c r="A66">
        <v>1984</v>
      </c>
      <c r="B66" t="s">
        <v>425</v>
      </c>
      <c r="C66">
        <v>8398.2101459999994</v>
      </c>
      <c r="D66">
        <v>283.75</v>
      </c>
    </row>
    <row r="67" spans="1:4" x14ac:dyDescent="0.25">
      <c r="A67">
        <v>1985</v>
      </c>
      <c r="B67" t="s">
        <v>425</v>
      </c>
      <c r="C67">
        <v>8357.3759389999996</v>
      </c>
      <c r="D67">
        <v>295.91000000000003</v>
      </c>
    </row>
    <row r="68" spans="1:4" x14ac:dyDescent="0.25">
      <c r="A68">
        <v>1986</v>
      </c>
      <c r="B68" t="s">
        <v>425</v>
      </c>
      <c r="C68">
        <v>9470.7494029999998</v>
      </c>
      <c r="D68">
        <v>320.16000000000003</v>
      </c>
    </row>
    <row r="69" spans="1:4" x14ac:dyDescent="0.25">
      <c r="A69">
        <v>1987</v>
      </c>
      <c r="B69" t="s">
        <v>425</v>
      </c>
      <c r="C69">
        <v>10148.67959</v>
      </c>
      <c r="D69">
        <v>347.73</v>
      </c>
    </row>
    <row r="70" spans="1:4" x14ac:dyDescent="0.25">
      <c r="A70">
        <v>1988</v>
      </c>
      <c r="B70" t="s">
        <v>425</v>
      </c>
      <c r="C70">
        <v>10449.08691</v>
      </c>
      <c r="D70" s="169">
        <v>368.38</v>
      </c>
    </row>
    <row r="71" spans="1:4" x14ac:dyDescent="0.25">
      <c r="A71">
        <v>1989</v>
      </c>
      <c r="B71" t="s">
        <v>425</v>
      </c>
      <c r="C71">
        <v>10329.765649999999</v>
      </c>
      <c r="D71">
        <v>384.22</v>
      </c>
    </row>
    <row r="72" spans="1:4" x14ac:dyDescent="0.25">
      <c r="A72">
        <v>1990</v>
      </c>
      <c r="B72" t="s">
        <v>425</v>
      </c>
      <c r="C72">
        <v>10612.74865</v>
      </c>
      <c r="D72">
        <v>394.88</v>
      </c>
    </row>
    <row r="73" spans="1:4" x14ac:dyDescent="0.25">
      <c r="A73">
        <v>1991</v>
      </c>
      <c r="B73" t="s">
        <v>425</v>
      </c>
      <c r="C73">
        <v>10717.42575</v>
      </c>
      <c r="D73">
        <v>416.6</v>
      </c>
    </row>
    <row r="74" spans="1:4" x14ac:dyDescent="0.25">
      <c r="A74">
        <v>1960</v>
      </c>
      <c r="B74" t="s">
        <v>381</v>
      </c>
      <c r="C74">
        <v>9167.465295</v>
      </c>
      <c r="D74" t="s">
        <v>98</v>
      </c>
    </row>
    <row r="75" spans="1:4" x14ac:dyDescent="0.25">
      <c r="A75">
        <v>2010</v>
      </c>
      <c r="B75" t="s">
        <v>426</v>
      </c>
      <c r="C75">
        <v>3067.9310150000001</v>
      </c>
      <c r="D75">
        <v>155.55000000000001</v>
      </c>
    </row>
    <row r="76" spans="1:4" x14ac:dyDescent="0.25">
      <c r="A76">
        <v>1994</v>
      </c>
      <c r="B76" t="s">
        <v>364</v>
      </c>
      <c r="C76">
        <v>819.17575690000001</v>
      </c>
      <c r="D76">
        <v>42.26</v>
      </c>
    </row>
    <row r="77" spans="1:4" x14ac:dyDescent="0.25">
      <c r="A77">
        <v>2005</v>
      </c>
      <c r="B77" t="s">
        <v>442</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374</v>
      </c>
      <c r="C85">
        <v>18095.971750000001</v>
      </c>
      <c r="D85">
        <v>27.04</v>
      </c>
    </row>
    <row r="86" spans="1:4" x14ac:dyDescent="0.25">
      <c r="A86">
        <v>1995</v>
      </c>
      <c r="B86" t="s">
        <v>374</v>
      </c>
      <c r="C86">
        <v>19841.3593</v>
      </c>
      <c r="D86">
        <v>31.98</v>
      </c>
    </row>
    <row r="87" spans="1:4" x14ac:dyDescent="0.25">
      <c r="A87">
        <v>2002</v>
      </c>
      <c r="B87" t="s">
        <v>20</v>
      </c>
      <c r="C87">
        <v>787.8550444</v>
      </c>
      <c r="D87">
        <v>29.55</v>
      </c>
    </row>
    <row r="88" spans="1:4" x14ac:dyDescent="0.25">
      <c r="A88">
        <v>2017</v>
      </c>
      <c r="B88" t="s">
        <v>415</v>
      </c>
      <c r="C88">
        <v>3012.5448809999998</v>
      </c>
      <c r="D88">
        <v>376.35</v>
      </c>
    </row>
    <row r="89" spans="1:4" x14ac:dyDescent="0.25">
      <c r="A89">
        <v>1986</v>
      </c>
      <c r="B89" t="s">
        <v>21</v>
      </c>
      <c r="C89" t="s">
        <v>98</v>
      </c>
      <c r="D89" t="s">
        <v>98</v>
      </c>
    </row>
    <row r="90" spans="1:4" x14ac:dyDescent="0.25">
      <c r="A90">
        <v>1985</v>
      </c>
      <c r="B90" t="s">
        <v>476</v>
      </c>
      <c r="C90">
        <v>1105.8685190000001</v>
      </c>
      <c r="D90">
        <v>269.24</v>
      </c>
    </row>
    <row r="91" spans="1:4" x14ac:dyDescent="0.25">
      <c r="A91">
        <v>2006</v>
      </c>
      <c r="B91" t="s">
        <v>23</v>
      </c>
      <c r="C91">
        <v>5548.3588209999998</v>
      </c>
      <c r="D91">
        <v>312.74</v>
      </c>
    </row>
    <row r="92" spans="1:4" x14ac:dyDescent="0.25">
      <c r="A92">
        <v>1986</v>
      </c>
      <c r="B92" t="s">
        <v>429</v>
      </c>
      <c r="C92">
        <v>7294.8719659999997</v>
      </c>
      <c r="D92">
        <v>760.1</v>
      </c>
    </row>
    <row r="93" spans="1:4" x14ac:dyDescent="0.25">
      <c r="A93">
        <v>1996</v>
      </c>
      <c r="B93" t="s">
        <v>429</v>
      </c>
      <c r="C93">
        <v>10406.07497</v>
      </c>
      <c r="D93">
        <v>775.02499999999998</v>
      </c>
    </row>
    <row r="94" spans="1:4" x14ac:dyDescent="0.25">
      <c r="A94">
        <v>2005</v>
      </c>
      <c r="B94" t="s">
        <v>429</v>
      </c>
      <c r="C94">
        <v>12511.71221</v>
      </c>
      <c r="D94">
        <v>825.9916667</v>
      </c>
    </row>
    <row r="95" spans="1:4" x14ac:dyDescent="0.25">
      <c r="A95">
        <v>2010</v>
      </c>
      <c r="B95" t="s">
        <v>429</v>
      </c>
      <c r="C95">
        <v>13110.272999999999</v>
      </c>
      <c r="D95">
        <v>960.8666667</v>
      </c>
    </row>
    <row r="96" spans="1:4" x14ac:dyDescent="0.25">
      <c r="A96">
        <v>2013</v>
      </c>
      <c r="B96" t="s">
        <v>429</v>
      </c>
      <c r="C96">
        <v>11965.08555</v>
      </c>
      <c r="D96">
        <v>918.45</v>
      </c>
    </row>
    <row r="97" spans="1:4" x14ac:dyDescent="0.25">
      <c r="A97">
        <v>1985</v>
      </c>
      <c r="B97" t="s">
        <v>454</v>
      </c>
      <c r="C97">
        <v>1680</v>
      </c>
      <c r="D97">
        <v>44.5</v>
      </c>
    </row>
    <row r="98" spans="1:4" x14ac:dyDescent="0.25">
      <c r="A98">
        <v>1990</v>
      </c>
      <c r="B98" t="s">
        <v>454</v>
      </c>
      <c r="C98">
        <v>1710</v>
      </c>
      <c r="D98">
        <v>29.96</v>
      </c>
    </row>
    <row r="99" spans="1:4" x14ac:dyDescent="0.25">
      <c r="A99">
        <v>1991</v>
      </c>
      <c r="B99" t="s">
        <v>454</v>
      </c>
      <c r="C99">
        <v>1740</v>
      </c>
      <c r="D99">
        <v>9.83</v>
      </c>
    </row>
    <row r="100" spans="1:4" x14ac:dyDescent="0.25">
      <c r="A100">
        <v>1993</v>
      </c>
      <c r="B100" t="s">
        <v>454</v>
      </c>
      <c r="C100">
        <v>1770</v>
      </c>
      <c r="D100">
        <v>3.48</v>
      </c>
    </row>
    <row r="101" spans="1:4" x14ac:dyDescent="0.25">
      <c r="A101">
        <v>1994</v>
      </c>
      <c r="B101" t="s">
        <v>454</v>
      </c>
      <c r="C101">
        <v>1800</v>
      </c>
      <c r="D101">
        <v>5.55</v>
      </c>
    </row>
    <row r="102" spans="1:4" x14ac:dyDescent="0.25">
      <c r="A102">
        <v>1996</v>
      </c>
      <c r="B102" t="s">
        <v>454</v>
      </c>
      <c r="C102">
        <v>1836.5551760000001</v>
      </c>
      <c r="D102">
        <v>62.36</v>
      </c>
    </row>
    <row r="103" spans="1:4" x14ac:dyDescent="0.25">
      <c r="A103">
        <v>1998</v>
      </c>
      <c r="B103" t="s">
        <v>454</v>
      </c>
      <c r="C103">
        <v>1867.986572</v>
      </c>
      <c r="D103">
        <v>134.83000000000001</v>
      </c>
    </row>
    <row r="104" spans="1:4" x14ac:dyDescent="0.25">
      <c r="A104">
        <v>2000</v>
      </c>
      <c r="B104" t="s">
        <v>454</v>
      </c>
      <c r="C104">
        <v>1958.1173100000001</v>
      </c>
      <c r="D104">
        <v>377.8</v>
      </c>
    </row>
    <row r="105" spans="1:4" x14ac:dyDescent="0.25">
      <c r="A105">
        <v>2002</v>
      </c>
      <c r="B105" t="s">
        <v>454</v>
      </c>
      <c r="C105">
        <v>2337.5092770000001</v>
      </c>
      <c r="D105">
        <v>814</v>
      </c>
    </row>
    <row r="106" spans="1:4" x14ac:dyDescent="0.25">
      <c r="A106">
        <v>1984</v>
      </c>
      <c r="B106" t="s">
        <v>451</v>
      </c>
      <c r="C106">
        <v>4455.2138210000003</v>
      </c>
      <c r="D106" s="169" t="s">
        <v>98</v>
      </c>
    </row>
    <row r="107" spans="1:4" x14ac:dyDescent="0.25">
      <c r="A107">
        <v>1993</v>
      </c>
      <c r="B107" t="s">
        <v>451</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422</v>
      </c>
      <c r="C115">
        <v>16471.097519999999</v>
      </c>
      <c r="D115">
        <v>1190.67</v>
      </c>
    </row>
    <row r="116" spans="1:4" x14ac:dyDescent="0.25">
      <c r="A116">
        <v>2005</v>
      </c>
      <c r="B116" t="s">
        <v>422</v>
      </c>
      <c r="C116">
        <v>20349.749179999999</v>
      </c>
      <c r="D116">
        <v>1351.08</v>
      </c>
    </row>
    <row r="117" spans="1:4" x14ac:dyDescent="0.25">
      <c r="A117">
        <v>2006</v>
      </c>
      <c r="B117" t="s">
        <v>422</v>
      </c>
      <c r="C117">
        <v>20841.356749999999</v>
      </c>
      <c r="D117">
        <v>1400.39</v>
      </c>
    </row>
    <row r="118" spans="1:4" x14ac:dyDescent="0.25">
      <c r="A118">
        <v>2015</v>
      </c>
      <c r="B118" t="s">
        <v>422</v>
      </c>
      <c r="C118">
        <v>23733.290249999998</v>
      </c>
      <c r="D118">
        <v>1419.7</v>
      </c>
    </row>
    <row r="119" spans="1:4" x14ac:dyDescent="0.25">
      <c r="A119">
        <v>2001</v>
      </c>
      <c r="B119" t="s">
        <v>383</v>
      </c>
      <c r="C119">
        <v>430.31896970000003</v>
      </c>
      <c r="D119">
        <v>26.66</v>
      </c>
    </row>
    <row r="120" spans="1:4" x14ac:dyDescent="0.25">
      <c r="A120">
        <v>2006</v>
      </c>
      <c r="B120" t="s">
        <v>383</v>
      </c>
      <c r="C120">
        <v>510.41510010000002</v>
      </c>
      <c r="D120">
        <v>49.74</v>
      </c>
    </row>
    <row r="121" spans="1:4" x14ac:dyDescent="0.25">
      <c r="A121">
        <v>2014</v>
      </c>
      <c r="B121" t="s">
        <v>383</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484</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463</v>
      </c>
      <c r="C136" t="s">
        <v>98</v>
      </c>
      <c r="D136" s="169" t="s">
        <v>98</v>
      </c>
    </row>
    <row r="137" spans="1:4" x14ac:dyDescent="0.25">
      <c r="A137">
        <v>1991</v>
      </c>
      <c r="B137" t="s">
        <v>463</v>
      </c>
      <c r="C137">
        <v>971.63452150000001</v>
      </c>
      <c r="D137" s="169">
        <v>5.08</v>
      </c>
    </row>
    <row r="138" spans="1:4" x14ac:dyDescent="0.25">
      <c r="A138">
        <v>1997</v>
      </c>
      <c r="B138" t="s">
        <v>463</v>
      </c>
      <c r="C138">
        <v>543.8438721</v>
      </c>
      <c r="D138" s="169">
        <v>34.47</v>
      </c>
    </row>
    <row r="139" spans="1:4" x14ac:dyDescent="0.25">
      <c r="A139">
        <v>1998</v>
      </c>
      <c r="B139" t="s">
        <v>463</v>
      </c>
      <c r="C139">
        <v>557.91784670000004</v>
      </c>
      <c r="D139">
        <v>49.84</v>
      </c>
    </row>
    <row r="140" spans="1:4" x14ac:dyDescent="0.25">
      <c r="A140">
        <v>2000</v>
      </c>
      <c r="B140" t="s">
        <v>463</v>
      </c>
      <c r="C140">
        <v>570.54272460000004</v>
      </c>
      <c r="D140">
        <v>54.54</v>
      </c>
    </row>
    <row r="141" spans="1:4" x14ac:dyDescent="0.25">
      <c r="A141">
        <v>2002</v>
      </c>
      <c r="B141" t="s">
        <v>463</v>
      </c>
      <c r="C141">
        <v>679.80401610000001</v>
      </c>
      <c r="D141">
        <v>66.77</v>
      </c>
    </row>
    <row r="142" spans="1:4" x14ac:dyDescent="0.25">
      <c r="A142">
        <v>1958</v>
      </c>
      <c r="B142" t="s">
        <v>319</v>
      </c>
      <c r="C142" t="s">
        <v>98</v>
      </c>
      <c r="D142">
        <v>27.31</v>
      </c>
    </row>
    <row r="143" spans="1:4" x14ac:dyDescent="0.25">
      <c r="A143">
        <v>1972</v>
      </c>
      <c r="B143" t="s">
        <v>319</v>
      </c>
      <c r="C143" t="s">
        <v>98</v>
      </c>
      <c r="D143">
        <v>130.94</v>
      </c>
    </row>
    <row r="144" spans="1:4" x14ac:dyDescent="0.25">
      <c r="A144">
        <v>1982</v>
      </c>
      <c r="B144" t="s">
        <v>319</v>
      </c>
      <c r="C144">
        <v>13531.85261</v>
      </c>
      <c r="D144">
        <v>245.72</v>
      </c>
    </row>
    <row r="145" spans="1:4" x14ac:dyDescent="0.25">
      <c r="A145">
        <v>1984</v>
      </c>
      <c r="B145" t="s">
        <v>319</v>
      </c>
      <c r="C145">
        <v>14398.397360000001</v>
      </c>
      <c r="D145">
        <v>243.98</v>
      </c>
    </row>
    <row r="146" spans="1:4" x14ac:dyDescent="0.25">
      <c r="A146">
        <v>1999</v>
      </c>
      <c r="B146" t="s">
        <v>319</v>
      </c>
      <c r="C146">
        <v>23477.907670000001</v>
      </c>
      <c r="D146">
        <v>1423</v>
      </c>
    </row>
    <row r="147" spans="1:4" x14ac:dyDescent="0.25">
      <c r="A147">
        <v>2000</v>
      </c>
      <c r="B147" t="s">
        <v>319</v>
      </c>
      <c r="C147">
        <v>24477.315709999999</v>
      </c>
      <c r="D147">
        <v>1503.07</v>
      </c>
    </row>
    <row r="148" spans="1:4" x14ac:dyDescent="0.25">
      <c r="A148">
        <v>2001</v>
      </c>
      <c r="B148" t="s">
        <v>319</v>
      </c>
      <c r="C148">
        <v>25208.408510000001</v>
      </c>
      <c r="D148">
        <v>1486.61</v>
      </c>
    </row>
    <row r="149" spans="1:4" x14ac:dyDescent="0.25">
      <c r="A149">
        <v>1940</v>
      </c>
      <c r="B149" t="s">
        <v>225</v>
      </c>
      <c r="C149">
        <v>15113.74489</v>
      </c>
      <c r="D149">
        <v>528.53</v>
      </c>
    </row>
    <row r="150" spans="1:4" x14ac:dyDescent="0.25">
      <c r="A150">
        <v>1950</v>
      </c>
      <c r="B150" t="s">
        <v>225</v>
      </c>
      <c r="C150">
        <v>15635.363240000001</v>
      </c>
      <c r="D150">
        <v>810.53</v>
      </c>
    </row>
    <row r="151" spans="1:4" x14ac:dyDescent="0.25">
      <c r="A151">
        <v>1960</v>
      </c>
      <c r="B151" t="s">
        <v>225</v>
      </c>
      <c r="C151">
        <v>16156.981589999999</v>
      </c>
      <c r="D151">
        <v>1588.1</v>
      </c>
    </row>
    <row r="152" spans="1:4" x14ac:dyDescent="0.25">
      <c r="A152">
        <v>1965</v>
      </c>
      <c r="B152" t="s">
        <v>225</v>
      </c>
      <c r="C152">
        <v>16678.59994</v>
      </c>
      <c r="D152">
        <v>1863.3166670000001</v>
      </c>
    </row>
    <row r="153" spans="1:4" x14ac:dyDescent="0.25">
      <c r="A153">
        <v>1970</v>
      </c>
      <c r="B153" t="s">
        <v>225</v>
      </c>
      <c r="C153">
        <v>15553.42758</v>
      </c>
      <c r="D153">
        <v>1935.583333</v>
      </c>
    </row>
    <row r="154" spans="1:4" x14ac:dyDescent="0.25">
      <c r="A154">
        <v>1976</v>
      </c>
      <c r="B154" t="s">
        <v>225</v>
      </c>
      <c r="C154">
        <v>18108.120930000001</v>
      </c>
      <c r="D154">
        <v>1898.258333</v>
      </c>
    </row>
    <row r="155" spans="1:4" x14ac:dyDescent="0.25">
      <c r="A155">
        <v>1978</v>
      </c>
      <c r="B155" t="s">
        <v>225</v>
      </c>
      <c r="C155">
        <v>19296.74165</v>
      </c>
      <c r="D155">
        <v>1908</v>
      </c>
    </row>
    <row r="156" spans="1:4" x14ac:dyDescent="0.25">
      <c r="A156">
        <v>1979</v>
      </c>
      <c r="B156" t="s">
        <v>225</v>
      </c>
      <c r="C156">
        <v>19538.605950000001</v>
      </c>
      <c r="D156">
        <v>1876.7833330000001</v>
      </c>
    </row>
    <row r="157" spans="1:4" x14ac:dyDescent="0.25">
      <c r="A157">
        <v>1980</v>
      </c>
      <c r="B157" t="s">
        <v>225</v>
      </c>
      <c r="C157">
        <v>19291.597280000002</v>
      </c>
      <c r="D157">
        <v>1766.825</v>
      </c>
    </row>
    <row r="158" spans="1:4" x14ac:dyDescent="0.25">
      <c r="A158">
        <v>1981</v>
      </c>
      <c r="B158" t="s">
        <v>225</v>
      </c>
      <c r="C158">
        <v>19368.07476</v>
      </c>
      <c r="D158">
        <v>1730.4749999999999</v>
      </c>
    </row>
    <row r="159" spans="1:4" x14ac:dyDescent="0.25">
      <c r="A159">
        <v>1982</v>
      </c>
      <c r="B159" t="s">
        <v>225</v>
      </c>
      <c r="C159">
        <v>19465.135999999999</v>
      </c>
      <c r="D159">
        <v>1630.5</v>
      </c>
    </row>
    <row r="160" spans="1:4" x14ac:dyDescent="0.25">
      <c r="A160">
        <v>1983</v>
      </c>
      <c r="B160" t="s">
        <v>225</v>
      </c>
      <c r="C160">
        <v>20379.868750000001</v>
      </c>
      <c r="D160">
        <v>1579.75</v>
      </c>
    </row>
    <row r="161" spans="1:4" x14ac:dyDescent="0.25">
      <c r="A161">
        <v>1984</v>
      </c>
      <c r="B161" t="s">
        <v>225</v>
      </c>
      <c r="C161">
        <v>21267.073649999998</v>
      </c>
      <c r="D161">
        <v>1514.616667</v>
      </c>
    </row>
    <row r="162" spans="1:4" x14ac:dyDescent="0.25">
      <c r="A162">
        <v>1985</v>
      </c>
      <c r="B162" t="s">
        <v>225</v>
      </c>
      <c r="C162">
        <v>22170.84131</v>
      </c>
      <c r="D162">
        <v>1462.75</v>
      </c>
    </row>
    <row r="163" spans="1:4" x14ac:dyDescent="0.25">
      <c r="A163">
        <v>1986</v>
      </c>
      <c r="B163" t="s">
        <v>225</v>
      </c>
      <c r="C163">
        <v>22873.709869999999</v>
      </c>
      <c r="D163">
        <v>1435.5</v>
      </c>
    </row>
    <row r="164" spans="1:4" x14ac:dyDescent="0.25">
      <c r="A164">
        <v>1987</v>
      </c>
      <c r="B164" t="s">
        <v>225</v>
      </c>
      <c r="C164">
        <v>23439.863730000001</v>
      </c>
      <c r="D164">
        <v>1384.758333</v>
      </c>
    </row>
    <row r="165" spans="1:4" x14ac:dyDescent="0.25">
      <c r="A165">
        <v>1988</v>
      </c>
      <c r="B165" t="s">
        <v>225</v>
      </c>
      <c r="C165">
        <v>24198.198520000002</v>
      </c>
      <c r="D165">
        <v>1330.5</v>
      </c>
    </row>
    <row r="166" spans="1:4" x14ac:dyDescent="0.25">
      <c r="A166">
        <v>1989</v>
      </c>
      <c r="B166" t="s">
        <v>225</v>
      </c>
      <c r="C166">
        <v>24669.641670000001</v>
      </c>
      <c r="D166">
        <v>1269.241667</v>
      </c>
    </row>
    <row r="167" spans="1:4" x14ac:dyDescent="0.25">
      <c r="A167">
        <v>1990</v>
      </c>
      <c r="B167" t="s">
        <v>225</v>
      </c>
      <c r="C167">
        <v>24883.811160000001</v>
      </c>
      <c r="D167">
        <v>1325.5583329999999</v>
      </c>
    </row>
    <row r="168" spans="1:4" x14ac:dyDescent="0.25">
      <c r="A168">
        <v>1991</v>
      </c>
      <c r="B168" t="s">
        <v>225</v>
      </c>
      <c r="C168">
        <v>24597.83295</v>
      </c>
      <c r="D168">
        <v>1426.8916670000001</v>
      </c>
    </row>
    <row r="169" spans="1:4" x14ac:dyDescent="0.25">
      <c r="A169">
        <v>1992</v>
      </c>
      <c r="B169" t="s">
        <v>225</v>
      </c>
      <c r="C169">
        <v>25151.79477</v>
      </c>
      <c r="D169">
        <v>1422.6</v>
      </c>
    </row>
    <row r="170" spans="1:4" x14ac:dyDescent="0.25">
      <c r="A170">
        <v>1993</v>
      </c>
      <c r="B170" t="s">
        <v>225</v>
      </c>
      <c r="C170">
        <v>25687.022970000002</v>
      </c>
      <c r="D170">
        <v>1381.8166670000001</v>
      </c>
    </row>
    <row r="171" spans="1:4" x14ac:dyDescent="0.25">
      <c r="A171">
        <v>1994</v>
      </c>
      <c r="B171" t="s">
        <v>225</v>
      </c>
      <c r="C171">
        <v>26357.010590000002</v>
      </c>
      <c r="D171">
        <v>1346.7</v>
      </c>
    </row>
    <row r="172" spans="1:4" x14ac:dyDescent="0.25">
      <c r="A172">
        <v>1995</v>
      </c>
      <c r="B172" t="s">
        <v>225</v>
      </c>
      <c r="C172">
        <v>26813.478019999999</v>
      </c>
      <c r="D172">
        <v>1309.95</v>
      </c>
    </row>
    <row r="173" spans="1:4" x14ac:dyDescent="0.25">
      <c r="A173">
        <v>1996</v>
      </c>
      <c r="B173" t="s">
        <v>225</v>
      </c>
      <c r="C173">
        <v>27422.977930000001</v>
      </c>
      <c r="D173">
        <v>1310.075</v>
      </c>
    </row>
    <row r="174" spans="1:4" x14ac:dyDescent="0.25">
      <c r="A174">
        <v>1997</v>
      </c>
      <c r="B174" t="s">
        <v>225</v>
      </c>
      <c r="C174">
        <v>28115.055489999999</v>
      </c>
      <c r="D174">
        <v>1428.8416669999999</v>
      </c>
    </row>
    <row r="175" spans="1:4" x14ac:dyDescent="0.25">
      <c r="A175">
        <v>1998</v>
      </c>
      <c r="B175" t="s">
        <v>225</v>
      </c>
      <c r="C175">
        <v>29265.117839999999</v>
      </c>
      <c r="D175">
        <v>1483.883333</v>
      </c>
    </row>
    <row r="176" spans="1:4" x14ac:dyDescent="0.25">
      <c r="A176">
        <v>1999</v>
      </c>
      <c r="B176" t="s">
        <v>225</v>
      </c>
      <c r="C176">
        <v>30487.783589999999</v>
      </c>
      <c r="D176">
        <v>1452.116667</v>
      </c>
    </row>
    <row r="177" spans="1:4" x14ac:dyDescent="0.25">
      <c r="A177">
        <v>2000</v>
      </c>
      <c r="B177" t="s">
        <v>225</v>
      </c>
      <c r="C177">
        <v>31669.04076</v>
      </c>
      <c r="D177">
        <v>1404.675</v>
      </c>
    </row>
    <row r="178" spans="1:4" x14ac:dyDescent="0.25">
      <c r="A178">
        <v>2001</v>
      </c>
      <c r="B178" t="s">
        <v>225</v>
      </c>
      <c r="C178">
        <v>32133.66805</v>
      </c>
      <c r="D178">
        <v>1366.075</v>
      </c>
    </row>
    <row r="179" spans="1:4" x14ac:dyDescent="0.25">
      <c r="A179">
        <v>2002</v>
      </c>
      <c r="B179" t="s">
        <v>225</v>
      </c>
      <c r="C179">
        <v>32646.505450000001</v>
      </c>
      <c r="D179">
        <v>1344.741667</v>
      </c>
    </row>
    <row r="180" spans="1:4" x14ac:dyDescent="0.25">
      <c r="A180">
        <v>2003</v>
      </c>
      <c r="B180" t="s">
        <v>225</v>
      </c>
      <c r="C180">
        <v>33391.281190000002</v>
      </c>
      <c r="D180">
        <v>1314.8916670000001</v>
      </c>
    </row>
    <row r="181" spans="1:4" x14ac:dyDescent="0.25">
      <c r="A181">
        <v>2004</v>
      </c>
      <c r="B181" t="s">
        <v>225</v>
      </c>
      <c r="C181">
        <v>34330.928659999998</v>
      </c>
      <c r="D181">
        <v>1280.6083329999999</v>
      </c>
    </row>
    <row r="182" spans="1:4" x14ac:dyDescent="0.25">
      <c r="A182">
        <v>2005</v>
      </c>
      <c r="B182" t="s">
        <v>225</v>
      </c>
      <c r="C182">
        <v>35220.589139999996</v>
      </c>
      <c r="D182">
        <v>1238.583333</v>
      </c>
    </row>
    <row r="183" spans="1:4" x14ac:dyDescent="0.25">
      <c r="A183">
        <v>2006</v>
      </c>
      <c r="B183" t="s">
        <v>225</v>
      </c>
      <c r="C183">
        <v>35893.281669999997</v>
      </c>
      <c r="D183">
        <v>1199.883333</v>
      </c>
    </row>
    <row r="184" spans="1:4" x14ac:dyDescent="0.25">
      <c r="A184">
        <v>2007</v>
      </c>
      <c r="B184" t="s">
        <v>225</v>
      </c>
      <c r="C184">
        <v>36417.811650000003</v>
      </c>
      <c r="D184">
        <v>1236.083333</v>
      </c>
    </row>
    <row r="185" spans="1:4" x14ac:dyDescent="0.25">
      <c r="A185">
        <v>2008</v>
      </c>
      <c r="B185" t="s">
        <v>225</v>
      </c>
      <c r="C185">
        <v>36129.091099999998</v>
      </c>
      <c r="D185">
        <v>1343.083333</v>
      </c>
    </row>
    <row r="186" spans="1:4" x14ac:dyDescent="0.25">
      <c r="A186">
        <v>2009</v>
      </c>
      <c r="B186" t="s">
        <v>225</v>
      </c>
      <c r="C186">
        <v>35346.2039</v>
      </c>
      <c r="D186">
        <v>1501.125</v>
      </c>
    </row>
    <row r="187" spans="1:4" x14ac:dyDescent="0.25">
      <c r="A187">
        <v>2010</v>
      </c>
      <c r="B187" t="s">
        <v>225</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34"/>
  <sheetViews>
    <sheetView workbookViewId="0">
      <pane ySplit="1" topLeftCell="A112" activePane="bottomLeft" state="frozen"/>
      <selection activeCell="D1" sqref="D1"/>
      <selection pane="bottomLeft" activeCell="F117" sqref="F11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54" t="s">
        <v>507</v>
      </c>
      <c r="B1" s="155" t="s">
        <v>508</v>
      </c>
      <c r="C1" s="156" t="s">
        <v>509</v>
      </c>
      <c r="D1" s="155" t="s">
        <v>282</v>
      </c>
      <c r="E1" s="155" t="s">
        <v>510</v>
      </c>
      <c r="F1" s="155" t="s">
        <v>511</v>
      </c>
      <c r="G1" s="155" t="s">
        <v>512</v>
      </c>
      <c r="H1" s="155" t="s">
        <v>3759</v>
      </c>
      <c r="I1" s="155" t="s">
        <v>880</v>
      </c>
      <c r="J1" s="155" t="s">
        <v>881</v>
      </c>
      <c r="K1" s="155" t="s">
        <v>879</v>
      </c>
      <c r="L1" s="155" t="s">
        <v>513</v>
      </c>
      <c r="M1" s="155" t="s">
        <v>514</v>
      </c>
      <c r="N1" s="155" t="s">
        <v>515</v>
      </c>
      <c r="O1" s="155" t="s">
        <v>516</v>
      </c>
      <c r="P1" s="157"/>
      <c r="Q1" s="157" t="s">
        <v>517</v>
      </c>
      <c r="R1" s="157" t="s">
        <v>518</v>
      </c>
      <c r="S1" s="157" t="s">
        <v>519</v>
      </c>
      <c r="T1" s="158" t="s">
        <v>520</v>
      </c>
      <c r="U1" s="194" t="s">
        <v>4488</v>
      </c>
    </row>
    <row r="2" spans="1:21" x14ac:dyDescent="0.25">
      <c r="A2" s="159">
        <v>1</v>
      </c>
      <c r="B2" s="159" t="s">
        <v>119</v>
      </c>
      <c r="C2" s="159" t="s">
        <v>521</v>
      </c>
      <c r="D2" s="159">
        <v>2008</v>
      </c>
      <c r="E2" s="159" t="s">
        <v>522</v>
      </c>
      <c r="F2" s="159" t="s">
        <v>523</v>
      </c>
      <c r="G2" s="159" t="s">
        <v>524</v>
      </c>
      <c r="H2" s="159" t="s">
        <v>3793</v>
      </c>
      <c r="I2" s="159" t="b">
        <v>1</v>
      </c>
      <c r="J2" s="159">
        <f>D2-MIN($D$2:$D$116)</f>
        <v>29</v>
      </c>
      <c r="K2" s="159" cm="1">
        <f t="array" ref="K2">IFERROR(INDEX(impact_factors!$C$1:$C$3000,MATCH(TRUE,ISNUMBER(SEARCH(H2,impact_factors!$B$1:$B$3000)),0)),IF(H2="XX",0,"X"))</f>
        <v>0.186</v>
      </c>
      <c r="L2" s="159">
        <v>134</v>
      </c>
      <c r="M2" s="159" t="s">
        <v>525</v>
      </c>
      <c r="N2" s="159" t="s">
        <v>526</v>
      </c>
      <c r="O2" s="159" t="s">
        <v>527</v>
      </c>
      <c r="P2" s="159"/>
      <c r="Q2" s="159" t="s">
        <v>158</v>
      </c>
      <c r="R2" s="159" t="s">
        <v>158</v>
      </c>
      <c r="S2" s="159" t="s">
        <v>158</v>
      </c>
      <c r="T2" s="160">
        <v>2</v>
      </c>
      <c r="U2" t="s">
        <v>4489</v>
      </c>
    </row>
    <row r="3" spans="1:21" x14ac:dyDescent="0.25">
      <c r="A3">
        <v>2</v>
      </c>
      <c r="B3" t="s">
        <v>122</v>
      </c>
      <c r="C3" t="s">
        <v>528</v>
      </c>
      <c r="D3">
        <v>2013</v>
      </c>
      <c r="E3" t="s">
        <v>529</v>
      </c>
      <c r="F3" t="s">
        <v>530</v>
      </c>
      <c r="G3" t="s">
        <v>531</v>
      </c>
      <c r="H3" t="s">
        <v>3761</v>
      </c>
      <c r="I3" t="b">
        <v>1</v>
      </c>
      <c r="J3">
        <f t="shared" ref="J3:J66" si="0">D3-MIN($D$2:$D$116)</f>
        <v>34</v>
      </c>
      <c r="K3" cm="1">
        <f t="array" ref="K3">IFERROR(INDEX(impact_factors!$C$1:$C$3000,MATCH(TRUE,ISNUMBER(SEARCH(H3,impact_factors!$B$1:$B$3000)),0)),IF(H3="XX",0,"X"))</f>
        <v>0.03</v>
      </c>
      <c r="L3">
        <v>16</v>
      </c>
      <c r="M3" t="s">
        <v>532</v>
      </c>
      <c r="N3" t="s">
        <v>533</v>
      </c>
      <c r="O3" t="s">
        <v>534</v>
      </c>
      <c r="Q3" t="s">
        <v>158</v>
      </c>
      <c r="R3" t="s">
        <v>158</v>
      </c>
      <c r="S3" t="s">
        <v>158</v>
      </c>
      <c r="T3" s="24">
        <v>1</v>
      </c>
    </row>
    <row r="4" spans="1:21" x14ac:dyDescent="0.25">
      <c r="A4">
        <v>3</v>
      </c>
      <c r="B4" t="s">
        <v>124</v>
      </c>
      <c r="C4" t="s">
        <v>535</v>
      </c>
      <c r="D4">
        <v>2006</v>
      </c>
      <c r="E4" t="s">
        <v>536</v>
      </c>
      <c r="F4" t="s">
        <v>537</v>
      </c>
      <c r="G4" t="s">
        <v>538</v>
      </c>
      <c r="H4" t="s">
        <v>3762</v>
      </c>
      <c r="I4" t="b">
        <v>1</v>
      </c>
      <c r="J4">
        <f t="shared" si="0"/>
        <v>27</v>
      </c>
      <c r="K4" cm="1">
        <f t="array" ref="K4">IFERROR(INDEX(impact_factors!$C$1:$C$3000,MATCH(TRUE,ISNUMBER(SEARCH(H4,impact_factors!$B$1:$B$3000)),0)),IF(H4="XX",0,"X"))</f>
        <v>3.5000000000000003E-2</v>
      </c>
      <c r="L4">
        <v>33</v>
      </c>
      <c r="M4" t="s">
        <v>539</v>
      </c>
      <c r="N4" t="s">
        <v>540</v>
      </c>
      <c r="O4" s="161" t="s">
        <v>541</v>
      </c>
      <c r="P4" s="161"/>
      <c r="Q4" t="s">
        <v>158</v>
      </c>
      <c r="R4" t="s">
        <v>158</v>
      </c>
      <c r="S4" t="s">
        <v>158</v>
      </c>
      <c r="T4" s="24">
        <v>2</v>
      </c>
    </row>
    <row r="5" spans="1:21" x14ac:dyDescent="0.25">
      <c r="A5">
        <v>4</v>
      </c>
      <c r="B5" t="s">
        <v>125</v>
      </c>
      <c r="C5" t="s">
        <v>542</v>
      </c>
      <c r="D5">
        <v>2010</v>
      </c>
      <c r="E5" t="s">
        <v>543</v>
      </c>
      <c r="F5" t="s">
        <v>544</v>
      </c>
      <c r="G5" t="s">
        <v>545</v>
      </c>
      <c r="H5" t="s">
        <v>3763</v>
      </c>
      <c r="I5" t="b">
        <v>1</v>
      </c>
      <c r="J5">
        <f t="shared" si="0"/>
        <v>31</v>
      </c>
      <c r="K5" cm="1">
        <f t="array" ref="K5">IFERROR(INDEX(impact_factors!$C$1:$C$3000,MATCH(TRUE,ISNUMBER(SEARCH(H5,impact_factors!$B$1:$B$3000)),0)),IF(H5="XX",0,"X"))</f>
        <v>1.2E-2</v>
      </c>
      <c r="L5">
        <v>36</v>
      </c>
      <c r="M5" t="s">
        <v>546</v>
      </c>
      <c r="N5" t="s">
        <v>547</v>
      </c>
      <c r="O5" t="s">
        <v>548</v>
      </c>
      <c r="Q5" t="s">
        <v>158</v>
      </c>
      <c r="R5" t="s">
        <v>158</v>
      </c>
      <c r="S5" t="s">
        <v>158</v>
      </c>
      <c r="T5" s="24">
        <v>3</v>
      </c>
    </row>
    <row r="6" spans="1:21" x14ac:dyDescent="0.25">
      <c r="A6">
        <v>5</v>
      </c>
      <c r="B6" t="s">
        <v>128</v>
      </c>
      <c r="C6" t="s">
        <v>549</v>
      </c>
      <c r="D6">
        <v>2020</v>
      </c>
      <c r="E6" t="s">
        <v>550</v>
      </c>
      <c r="F6" t="s">
        <v>551</v>
      </c>
      <c r="G6" t="s">
        <v>552</v>
      </c>
      <c r="H6" t="s">
        <v>3764</v>
      </c>
      <c r="I6" t="b">
        <v>1</v>
      </c>
      <c r="J6">
        <f t="shared" si="0"/>
        <v>41</v>
      </c>
      <c r="K6" cm="1">
        <f t="array" ref="K6">IFERROR(INDEX(impact_factors!$C$1:$C$3000,MATCH(TRUE,ISNUMBER(SEARCH(H6,impact_factors!$B$1:$B$3000)),0)),IF(H6="XX",0,"X"))</f>
        <v>9.7000000000000003E-2</v>
      </c>
      <c r="L6">
        <v>2</v>
      </c>
      <c r="M6" t="s">
        <v>553</v>
      </c>
      <c r="N6" t="s">
        <v>554</v>
      </c>
      <c r="O6" t="s">
        <v>555</v>
      </c>
      <c r="Q6" t="s">
        <v>158</v>
      </c>
      <c r="R6" t="s">
        <v>158</v>
      </c>
      <c r="S6" t="s">
        <v>158</v>
      </c>
      <c r="T6" s="24">
        <v>3</v>
      </c>
    </row>
    <row r="7" spans="1:21" x14ac:dyDescent="0.25">
      <c r="A7">
        <v>6</v>
      </c>
      <c r="B7" t="s">
        <v>129</v>
      </c>
      <c r="C7" t="s">
        <v>556</v>
      </c>
      <c r="D7">
        <v>2004</v>
      </c>
      <c r="E7" t="s">
        <v>557</v>
      </c>
      <c r="F7" t="s">
        <v>558</v>
      </c>
      <c r="G7" t="s">
        <v>559</v>
      </c>
      <c r="H7" t="s">
        <v>3786</v>
      </c>
      <c r="I7" t="b">
        <v>1</v>
      </c>
      <c r="J7">
        <f t="shared" si="0"/>
        <v>25</v>
      </c>
      <c r="K7" cm="1">
        <f t="array" ref="K7">IFERROR(INDEX(impact_factors!$C$1:$C$3000,MATCH(TRUE,ISNUMBER(SEARCH(H7,impact_factors!$B$1:$B$3000)),0)),IF(H7="XX",0,"X"))</f>
        <v>0</v>
      </c>
      <c r="L7">
        <v>65</v>
      </c>
      <c r="M7" t="s">
        <v>560</v>
      </c>
      <c r="N7" t="s">
        <v>561</v>
      </c>
      <c r="O7" t="s">
        <v>562</v>
      </c>
      <c r="Q7" t="s">
        <v>158</v>
      </c>
      <c r="R7" t="s">
        <v>158</v>
      </c>
      <c r="S7" t="s">
        <v>158</v>
      </c>
      <c r="T7" s="24">
        <v>4</v>
      </c>
    </row>
    <row r="8" spans="1:21" x14ac:dyDescent="0.25">
      <c r="A8">
        <v>7</v>
      </c>
      <c r="B8" t="s">
        <v>131</v>
      </c>
      <c r="C8" t="s">
        <v>563</v>
      </c>
      <c r="D8">
        <v>2004</v>
      </c>
      <c r="E8" t="s">
        <v>564</v>
      </c>
      <c r="F8" t="s">
        <v>565</v>
      </c>
      <c r="G8" t="s">
        <v>566</v>
      </c>
      <c r="H8" t="s">
        <v>3786</v>
      </c>
      <c r="I8" t="b">
        <v>0</v>
      </c>
      <c r="J8">
        <f t="shared" si="0"/>
        <v>25</v>
      </c>
      <c r="K8" cm="1">
        <f t="array" ref="K8">IFERROR(INDEX(impact_factors!$C$1:$C$3000,MATCH(TRUE,ISNUMBER(SEARCH(H8,impact_factors!$B$1:$B$3000)),0)),IF(H8="XX",0,"X"))</f>
        <v>0</v>
      </c>
      <c r="L8">
        <v>0</v>
      </c>
      <c r="M8" t="s">
        <v>567</v>
      </c>
      <c r="N8" t="s">
        <v>568</v>
      </c>
      <c r="O8" t="s">
        <v>568</v>
      </c>
      <c r="Q8" t="s">
        <v>158</v>
      </c>
      <c r="R8" t="s">
        <v>158</v>
      </c>
      <c r="S8" t="s">
        <v>158</v>
      </c>
      <c r="T8" s="24">
        <v>3</v>
      </c>
    </row>
    <row r="9" spans="1:21" x14ac:dyDescent="0.25">
      <c r="A9">
        <v>8</v>
      </c>
      <c r="B9" t="s">
        <v>17</v>
      </c>
      <c r="C9" t="s">
        <v>569</v>
      </c>
      <c r="D9">
        <v>2013</v>
      </c>
      <c r="E9" t="s">
        <v>570</v>
      </c>
      <c r="F9" t="s">
        <v>571</v>
      </c>
      <c r="G9" t="s">
        <v>572</v>
      </c>
      <c r="H9" t="s">
        <v>3765</v>
      </c>
      <c r="I9" t="b">
        <v>1</v>
      </c>
      <c r="J9">
        <f t="shared" si="0"/>
        <v>34</v>
      </c>
      <c r="K9" cm="1">
        <f t="array" ref="K9">IFERROR(INDEX(impact_factors!$C$1:$C$3000,MATCH(TRUE,ISNUMBER(SEARCH(H9,impact_factors!$B$1:$B$3000)),0)),IF(H9="XX",0,"X"))</f>
        <v>2.5000000000000001E-2</v>
      </c>
      <c r="L9">
        <v>44</v>
      </c>
      <c r="M9" t="s">
        <v>573</v>
      </c>
      <c r="N9" t="s">
        <v>574</v>
      </c>
      <c r="O9" t="s">
        <v>548</v>
      </c>
      <c r="Q9" t="s">
        <v>158</v>
      </c>
      <c r="R9" t="s">
        <v>158</v>
      </c>
      <c r="S9" t="s">
        <v>158</v>
      </c>
      <c r="T9" s="24">
        <v>3</v>
      </c>
    </row>
    <row r="10" spans="1:21" x14ac:dyDescent="0.25">
      <c r="A10">
        <v>9</v>
      </c>
      <c r="B10" t="s">
        <v>4</v>
      </c>
      <c r="C10" t="s">
        <v>575</v>
      </c>
      <c r="D10">
        <v>2006</v>
      </c>
      <c r="E10" t="s">
        <v>576</v>
      </c>
      <c r="F10" t="s">
        <v>577</v>
      </c>
      <c r="G10" t="s">
        <v>578</v>
      </c>
      <c r="H10" t="s">
        <v>3766</v>
      </c>
      <c r="I10" t="b">
        <v>1</v>
      </c>
      <c r="J10">
        <f t="shared" si="0"/>
        <v>27</v>
      </c>
      <c r="K10" cm="1">
        <f t="array" ref="K10">IFERROR(INDEX(impact_factors!$C$1:$C$3000,MATCH(TRUE,ISNUMBER(SEARCH(H10,impact_factors!$B$1:$B$3000)),0)),IF(H10="XX",0,"X"))</f>
        <v>0.14599999999999999</v>
      </c>
      <c r="L10">
        <v>187</v>
      </c>
      <c r="M10" t="s">
        <v>579</v>
      </c>
      <c r="N10" t="s">
        <v>580</v>
      </c>
      <c r="O10" t="s">
        <v>581</v>
      </c>
      <c r="Q10" t="s">
        <v>158</v>
      </c>
      <c r="R10" t="s">
        <v>158</v>
      </c>
      <c r="S10" t="s">
        <v>158</v>
      </c>
      <c r="T10" s="24">
        <v>4</v>
      </c>
    </row>
    <row r="11" spans="1:21" x14ac:dyDescent="0.25">
      <c r="A11">
        <v>10</v>
      </c>
      <c r="B11" t="s">
        <v>22</v>
      </c>
      <c r="C11" t="s">
        <v>582</v>
      </c>
      <c r="D11">
        <v>1998</v>
      </c>
      <c r="E11" t="s">
        <v>583</v>
      </c>
      <c r="F11" t="s">
        <v>584</v>
      </c>
      <c r="G11" t="s">
        <v>585</v>
      </c>
      <c r="H11" t="s">
        <v>3786</v>
      </c>
      <c r="I11" t="b">
        <v>0</v>
      </c>
      <c r="J11">
        <f t="shared" si="0"/>
        <v>19</v>
      </c>
      <c r="K11" cm="1">
        <f t="array" ref="K11">IFERROR(INDEX(impact_factors!$C$1:$C$3000,MATCH(TRUE,ISNUMBER(SEARCH(H11,impact_factors!$B$1:$B$3000)),0)),IF(H11="XX",0,"X"))</f>
        <v>0</v>
      </c>
      <c r="L11">
        <v>110</v>
      </c>
      <c r="M11" t="s">
        <v>586</v>
      </c>
      <c r="N11" t="s">
        <v>587</v>
      </c>
      <c r="O11" t="s">
        <v>588</v>
      </c>
      <c r="Q11" t="s">
        <v>158</v>
      </c>
      <c r="R11" t="s">
        <v>158</v>
      </c>
      <c r="S11" t="s">
        <v>158</v>
      </c>
      <c r="T11" s="24">
        <v>2</v>
      </c>
    </row>
    <row r="12" spans="1:21" x14ac:dyDescent="0.25">
      <c r="A12">
        <v>11</v>
      </c>
      <c r="B12" t="s">
        <v>138</v>
      </c>
      <c r="C12" t="s">
        <v>589</v>
      </c>
      <c r="D12">
        <v>2019</v>
      </c>
      <c r="E12" t="s">
        <v>590</v>
      </c>
      <c r="F12" t="s">
        <v>591</v>
      </c>
      <c r="G12" t="s">
        <v>592</v>
      </c>
      <c r="H12" t="s">
        <v>3767</v>
      </c>
      <c r="I12" t="b">
        <v>1</v>
      </c>
      <c r="J12">
        <f t="shared" si="0"/>
        <v>40</v>
      </c>
      <c r="K12" cm="1">
        <f t="array" ref="K12">IFERROR(INDEX(impact_factors!$C$1:$C$3000,MATCH(TRUE,ISNUMBER(SEARCH(H12,impact_factors!$B$1:$B$3000)),0)),IF(H12="XX",0,"X"))</f>
        <v>5.0000000000000001E-3</v>
      </c>
      <c r="L12">
        <v>12</v>
      </c>
      <c r="M12" t="s">
        <v>593</v>
      </c>
      <c r="N12" t="s">
        <v>594</v>
      </c>
      <c r="O12" t="s">
        <v>595</v>
      </c>
      <c r="Q12" t="s">
        <v>158</v>
      </c>
      <c r="R12" t="s">
        <v>158</v>
      </c>
      <c r="S12" t="s">
        <v>158</v>
      </c>
      <c r="T12" s="24">
        <v>2</v>
      </c>
    </row>
    <row r="13" spans="1:21" x14ac:dyDescent="0.25">
      <c r="A13">
        <v>12</v>
      </c>
      <c r="B13" t="s">
        <v>139</v>
      </c>
      <c r="C13" t="s">
        <v>596</v>
      </c>
      <c r="D13">
        <v>2015</v>
      </c>
      <c r="E13" t="s">
        <v>597</v>
      </c>
      <c r="F13" t="s">
        <v>598</v>
      </c>
      <c r="G13" t="s">
        <v>599</v>
      </c>
      <c r="H13" t="s">
        <v>3787</v>
      </c>
      <c r="I13" t="b">
        <v>1</v>
      </c>
      <c r="J13">
        <f t="shared" si="0"/>
        <v>36</v>
      </c>
      <c r="K13" cm="1">
        <f t="array" ref="K13">IFERROR(INDEX(impact_factors!$C$1:$C$3000,MATCH(TRUE,ISNUMBER(SEARCH(H13,impact_factors!$B$1:$B$3000)),0)),IF(H13="XX",0,"X"))</f>
        <v>1.7999999999999999E-2</v>
      </c>
      <c r="L13">
        <v>23</v>
      </c>
      <c r="M13" t="s">
        <v>600</v>
      </c>
      <c r="N13" t="s">
        <v>601</v>
      </c>
      <c r="O13" t="s">
        <v>602</v>
      </c>
      <c r="Q13" t="s">
        <v>158</v>
      </c>
      <c r="R13" t="s">
        <v>158</v>
      </c>
      <c r="S13" t="s">
        <v>158</v>
      </c>
      <c r="T13" s="24">
        <v>2</v>
      </c>
    </row>
    <row r="14" spans="1:21" x14ac:dyDescent="0.25">
      <c r="A14">
        <v>13</v>
      </c>
      <c r="B14" t="s">
        <v>140</v>
      </c>
      <c r="C14" t="s">
        <v>603</v>
      </c>
      <c r="D14">
        <v>2014</v>
      </c>
      <c r="E14" t="s">
        <v>604</v>
      </c>
      <c r="F14" t="s">
        <v>605</v>
      </c>
      <c r="G14" t="s">
        <v>606</v>
      </c>
      <c r="H14" t="s">
        <v>3788</v>
      </c>
      <c r="I14" t="b">
        <v>1</v>
      </c>
      <c r="J14">
        <f t="shared" si="0"/>
        <v>35</v>
      </c>
      <c r="K14" t="str" cm="1">
        <f t="array" ref="K14">IFERROR(INDEX(impact_factors!$C$1:$C$3000,MATCH(TRUE,ISNUMBER(SEARCH(H14,impact_factors!$B$1:$B$3000)),0)),IF(H14="XX",0,"X"))</f>
        <v>X</v>
      </c>
      <c r="L14">
        <v>3</v>
      </c>
      <c r="M14" t="s">
        <v>607</v>
      </c>
      <c r="N14" t="s">
        <v>608</v>
      </c>
      <c r="O14" t="s">
        <v>608</v>
      </c>
      <c r="Q14" t="s">
        <v>158</v>
      </c>
      <c r="R14" t="s">
        <v>158</v>
      </c>
      <c r="S14" t="s">
        <v>158</v>
      </c>
      <c r="T14" s="24">
        <v>3</v>
      </c>
    </row>
    <row r="15" spans="1:21" x14ac:dyDescent="0.25">
      <c r="A15">
        <v>14</v>
      </c>
      <c r="B15" t="s">
        <v>141</v>
      </c>
      <c r="C15" t="s">
        <v>609</v>
      </c>
      <c r="D15">
        <v>2014</v>
      </c>
      <c r="E15" t="s">
        <v>610</v>
      </c>
      <c r="F15" t="s">
        <v>611</v>
      </c>
      <c r="G15" t="s">
        <v>612</v>
      </c>
      <c r="H15" t="s">
        <v>3768</v>
      </c>
      <c r="I15" t="b">
        <v>0</v>
      </c>
      <c r="J15">
        <f t="shared" si="0"/>
        <v>35</v>
      </c>
      <c r="K15" t="str" cm="1">
        <f t="array" ref="K15">IFERROR(INDEX(impact_factors!$C$1:$C$3000,MATCH(TRUE,ISNUMBER(SEARCH(H15,impact_factors!$B$1:$B$3000)),0)),IF(H15="XX",0,"X"))</f>
        <v>X</v>
      </c>
      <c r="L15">
        <v>5</v>
      </c>
      <c r="M15" t="s">
        <v>613</v>
      </c>
      <c r="N15" t="s">
        <v>548</v>
      </c>
      <c r="O15" t="s">
        <v>548</v>
      </c>
      <c r="Q15" t="s">
        <v>158</v>
      </c>
      <c r="R15" t="s">
        <v>158</v>
      </c>
      <c r="S15" t="s">
        <v>158</v>
      </c>
      <c r="T15" s="24">
        <v>4</v>
      </c>
    </row>
    <row r="16" spans="1:21" x14ac:dyDescent="0.25">
      <c r="A16">
        <v>15</v>
      </c>
      <c r="B16" t="s">
        <v>161</v>
      </c>
      <c r="C16" t="s">
        <v>615</v>
      </c>
      <c r="D16">
        <v>2012</v>
      </c>
      <c r="E16" t="s">
        <v>616</v>
      </c>
      <c r="F16" t="s">
        <v>617</v>
      </c>
      <c r="G16" t="s">
        <v>618</v>
      </c>
      <c r="H16" t="s">
        <v>3786</v>
      </c>
      <c r="I16" t="b">
        <v>0</v>
      </c>
      <c r="J16">
        <f t="shared" si="0"/>
        <v>33</v>
      </c>
      <c r="K16" cm="1">
        <f t="array" ref="K16">IFERROR(INDEX(impact_factors!$C$1:$C$3000,MATCH(TRUE,ISNUMBER(SEARCH(H16,impact_factors!$B$1:$B$3000)),0)),IF(H16="XX",0,"X"))</f>
        <v>0</v>
      </c>
      <c r="L16">
        <v>106</v>
      </c>
      <c r="M16" t="s">
        <v>619</v>
      </c>
      <c r="N16" t="s">
        <v>620</v>
      </c>
      <c r="O16" t="s">
        <v>621</v>
      </c>
      <c r="Q16" t="s">
        <v>158</v>
      </c>
      <c r="R16" t="s">
        <v>158</v>
      </c>
      <c r="S16" t="s">
        <v>158</v>
      </c>
      <c r="T16" s="24">
        <v>3</v>
      </c>
    </row>
    <row r="17" spans="1:20" x14ac:dyDescent="0.25">
      <c r="A17">
        <v>16</v>
      </c>
      <c r="B17" t="s">
        <v>186</v>
      </c>
      <c r="C17" t="s">
        <v>622</v>
      </c>
      <c r="D17">
        <v>2008</v>
      </c>
      <c r="E17" t="s">
        <v>623</v>
      </c>
      <c r="F17" t="s">
        <v>624</v>
      </c>
      <c r="G17" t="s">
        <v>625</v>
      </c>
      <c r="H17" t="s">
        <v>3786</v>
      </c>
      <c r="I17" t="b">
        <v>0</v>
      </c>
      <c r="J17">
        <f t="shared" si="0"/>
        <v>29</v>
      </c>
      <c r="K17" cm="1">
        <f t="array" ref="K17">IFERROR(INDEX(impact_factors!$C$1:$C$3000,MATCH(TRUE,ISNUMBER(SEARCH(H17,impact_factors!$B$1:$B$3000)),0)),IF(H17="XX",0,"X"))</f>
        <v>0</v>
      </c>
      <c r="L17">
        <v>30</v>
      </c>
      <c r="M17" t="s">
        <v>626</v>
      </c>
      <c r="N17" t="s">
        <v>627</v>
      </c>
      <c r="O17" t="s">
        <v>627</v>
      </c>
      <c r="Q17" t="s">
        <v>158</v>
      </c>
      <c r="R17" t="s">
        <v>158</v>
      </c>
      <c r="S17" t="s">
        <v>158</v>
      </c>
      <c r="T17" s="24">
        <v>2</v>
      </c>
    </row>
    <row r="18" spans="1:20" x14ac:dyDescent="0.25">
      <c r="A18">
        <v>17</v>
      </c>
      <c r="B18" t="s">
        <v>206</v>
      </c>
      <c r="C18" t="s">
        <v>628</v>
      </c>
      <c r="D18">
        <v>2021</v>
      </c>
      <c r="E18" t="s">
        <v>629</v>
      </c>
      <c r="F18" t="s">
        <v>630</v>
      </c>
      <c r="G18" t="s">
        <v>631</v>
      </c>
      <c r="H18" t="s">
        <v>3770</v>
      </c>
      <c r="I18" t="b">
        <v>1</v>
      </c>
      <c r="J18">
        <f t="shared" si="0"/>
        <v>42</v>
      </c>
      <c r="K18" cm="1">
        <f t="array" ref="K18">IFERROR(INDEX(impact_factors!$C$1:$C$3000,MATCH(TRUE,ISNUMBER(SEARCH(H18,impact_factors!$B$1:$B$3000)),0)),IF(H18="XX",0,"X"))</f>
        <v>4.149</v>
      </c>
      <c r="L18">
        <v>14</v>
      </c>
      <c r="M18" t="s">
        <v>632</v>
      </c>
      <c r="N18" t="s">
        <v>633</v>
      </c>
      <c r="O18" t="s">
        <v>548</v>
      </c>
      <c r="Q18" t="s">
        <v>158</v>
      </c>
      <c r="R18" t="s">
        <v>158</v>
      </c>
      <c r="S18" t="s">
        <v>158</v>
      </c>
      <c r="T18" s="24">
        <v>2</v>
      </c>
    </row>
    <row r="19" spans="1:20" x14ac:dyDescent="0.25">
      <c r="A19">
        <v>18</v>
      </c>
      <c r="B19" t="s">
        <v>207</v>
      </c>
      <c r="C19" t="s">
        <v>634</v>
      </c>
      <c r="D19">
        <v>2019</v>
      </c>
      <c r="E19" t="s">
        <v>635</v>
      </c>
      <c r="F19" t="s">
        <v>636</v>
      </c>
      <c r="G19" t="s">
        <v>637</v>
      </c>
      <c r="H19" t="s">
        <v>3769</v>
      </c>
      <c r="I19" t="b">
        <v>1</v>
      </c>
      <c r="J19">
        <f t="shared" si="0"/>
        <v>40</v>
      </c>
      <c r="K19" cm="1">
        <f t="array" ref="K19">IFERROR(INDEX(impact_factors!$C$1:$C$3000,MATCH(TRUE,ISNUMBER(SEARCH(H19,impact_factors!$B$1:$B$3000)),0)),IF(H19="XX",0,"X"))</f>
        <v>0.217</v>
      </c>
      <c r="L19">
        <v>129</v>
      </c>
      <c r="M19" t="s">
        <v>638</v>
      </c>
      <c r="N19" t="s">
        <v>639</v>
      </c>
      <c r="O19" t="s">
        <v>640</v>
      </c>
      <c r="Q19" t="s">
        <v>158</v>
      </c>
      <c r="R19" t="s">
        <v>158</v>
      </c>
      <c r="S19" t="s">
        <v>158</v>
      </c>
      <c r="T19" s="24">
        <v>2</v>
      </c>
    </row>
    <row r="20" spans="1:20" x14ac:dyDescent="0.25">
      <c r="A20">
        <v>19</v>
      </c>
      <c r="B20" t="s">
        <v>213</v>
      </c>
      <c r="C20" t="s">
        <v>641</v>
      </c>
      <c r="D20">
        <v>2013</v>
      </c>
      <c r="E20" t="s">
        <v>642</v>
      </c>
      <c r="F20" t="s">
        <v>643</v>
      </c>
      <c r="G20" t="s">
        <v>644</v>
      </c>
      <c r="H20" t="s">
        <v>3786</v>
      </c>
      <c r="I20" t="b">
        <v>0</v>
      </c>
      <c r="J20">
        <f t="shared" si="0"/>
        <v>34</v>
      </c>
      <c r="K20" cm="1">
        <f t="array" ref="K20">IFERROR(INDEX(impact_factors!$C$1:$C$3000,MATCH(TRUE,ISNUMBER(SEARCH(H20,impact_factors!$B$1:$B$3000)),0)),IF(H20="XX",0,"X"))</f>
        <v>0</v>
      </c>
      <c r="L20">
        <v>0</v>
      </c>
      <c r="M20" t="s">
        <v>645</v>
      </c>
      <c r="N20" t="s">
        <v>646</v>
      </c>
      <c r="O20" t="s">
        <v>646</v>
      </c>
      <c r="Q20" t="s">
        <v>158</v>
      </c>
      <c r="R20" t="s">
        <v>158</v>
      </c>
      <c r="S20" t="s">
        <v>158</v>
      </c>
      <c r="T20" s="24">
        <v>2</v>
      </c>
    </row>
    <row r="21" spans="1:20" x14ac:dyDescent="0.25">
      <c r="A21">
        <v>20</v>
      </c>
      <c r="B21" t="s">
        <v>224</v>
      </c>
      <c r="C21" t="s">
        <v>647</v>
      </c>
      <c r="D21">
        <v>1999</v>
      </c>
      <c r="E21" t="s">
        <v>648</v>
      </c>
      <c r="F21" t="s">
        <v>649</v>
      </c>
      <c r="G21" t="s">
        <v>650</v>
      </c>
      <c r="H21" t="s">
        <v>3786</v>
      </c>
      <c r="I21" t="b">
        <v>0</v>
      </c>
      <c r="J21">
        <f t="shared" si="0"/>
        <v>20</v>
      </c>
      <c r="K21" cm="1">
        <f t="array" ref="K21">IFERROR(INDEX(impact_factors!$C$1:$C$3000,MATCH(TRUE,ISNUMBER(SEARCH(H21,impact_factors!$B$1:$B$3000)),0)),IF(H21="XX",0,"X"))</f>
        <v>0</v>
      </c>
      <c r="L21">
        <v>591</v>
      </c>
      <c r="M21" t="s">
        <v>651</v>
      </c>
      <c r="N21" t="s">
        <v>652</v>
      </c>
      <c r="O21" t="s">
        <v>653</v>
      </c>
      <c r="Q21" t="s">
        <v>158</v>
      </c>
      <c r="R21" t="s">
        <v>158</v>
      </c>
      <c r="S21" t="s">
        <v>158</v>
      </c>
      <c r="T21" s="24">
        <v>4</v>
      </c>
    </row>
    <row r="22" spans="1:20" x14ac:dyDescent="0.25">
      <c r="A22">
        <v>21</v>
      </c>
      <c r="B22" t="s">
        <v>226</v>
      </c>
      <c r="C22" t="s">
        <v>654</v>
      </c>
      <c r="D22">
        <v>2020</v>
      </c>
      <c r="E22" t="s">
        <v>655</v>
      </c>
      <c r="F22" t="s">
        <v>656</v>
      </c>
      <c r="G22" t="s">
        <v>657</v>
      </c>
      <c r="H22" t="s">
        <v>3789</v>
      </c>
      <c r="I22" t="b">
        <v>1</v>
      </c>
      <c r="J22">
        <f t="shared" si="0"/>
        <v>41</v>
      </c>
      <c r="K22" cm="1">
        <f t="array" ref="K22">IFERROR(INDEX(impact_factors!$C$1:$C$3000,MATCH(TRUE,ISNUMBER(SEARCH(H22,impact_factors!$B$1:$B$3000)),0)),IF(H22="XX",0,"X"))</f>
        <v>1.2999999999999999E-2</v>
      </c>
      <c r="L22">
        <v>3</v>
      </c>
      <c r="M22" t="s">
        <v>658</v>
      </c>
      <c r="N22" t="s">
        <v>659</v>
      </c>
      <c r="O22" t="s">
        <v>548</v>
      </c>
      <c r="Q22" t="s">
        <v>158</v>
      </c>
      <c r="R22" t="s">
        <v>158</v>
      </c>
      <c r="S22" t="s">
        <v>158</v>
      </c>
      <c r="T22" s="24">
        <v>2</v>
      </c>
    </row>
    <row r="23" spans="1:20" x14ac:dyDescent="0.25">
      <c r="A23">
        <v>22</v>
      </c>
      <c r="B23" t="s">
        <v>227</v>
      </c>
      <c r="C23" t="s">
        <v>660</v>
      </c>
      <c r="D23">
        <v>2007</v>
      </c>
      <c r="E23" t="s">
        <v>661</v>
      </c>
      <c r="F23" t="s">
        <v>662</v>
      </c>
      <c r="G23" t="s">
        <v>663</v>
      </c>
      <c r="H23" t="s">
        <v>3786</v>
      </c>
      <c r="I23" t="b">
        <v>0</v>
      </c>
      <c r="J23">
        <f t="shared" si="0"/>
        <v>28</v>
      </c>
      <c r="K23" cm="1">
        <f t="array" ref="K23">IFERROR(INDEX(impact_factors!$C$1:$C$3000,MATCH(TRUE,ISNUMBER(SEARCH(H23,impact_factors!$B$1:$B$3000)),0)),IF(H23="XX",0,"X"))</f>
        <v>0</v>
      </c>
      <c r="L23">
        <v>3</v>
      </c>
      <c r="M23" t="s">
        <v>664</v>
      </c>
      <c r="N23" t="s">
        <v>665</v>
      </c>
      <c r="O23" t="s">
        <v>665</v>
      </c>
      <c r="Q23" t="s">
        <v>158</v>
      </c>
      <c r="R23" t="s">
        <v>158</v>
      </c>
      <c r="S23" t="s">
        <v>158</v>
      </c>
      <c r="T23" s="24">
        <v>2</v>
      </c>
    </row>
    <row r="24" spans="1:20" x14ac:dyDescent="0.25">
      <c r="A24">
        <v>23</v>
      </c>
      <c r="B24" t="s">
        <v>228</v>
      </c>
      <c r="C24" t="s">
        <v>666</v>
      </c>
      <c r="D24">
        <v>2012</v>
      </c>
      <c r="E24" t="s">
        <v>667</v>
      </c>
      <c r="F24" t="s">
        <v>668</v>
      </c>
      <c r="G24" t="s">
        <v>669</v>
      </c>
      <c r="H24" t="s">
        <v>3786</v>
      </c>
      <c r="I24" t="b">
        <v>0</v>
      </c>
      <c r="J24">
        <f t="shared" si="0"/>
        <v>33</v>
      </c>
      <c r="K24" cm="1">
        <f t="array" ref="K24">IFERROR(INDEX(impact_factors!$C$1:$C$3000,MATCH(TRUE,ISNUMBER(SEARCH(H24,impact_factors!$B$1:$B$3000)),0)),IF(H24="XX",0,"X"))</f>
        <v>0</v>
      </c>
      <c r="L24">
        <v>2</v>
      </c>
      <c r="M24" t="s">
        <v>670</v>
      </c>
      <c r="N24" t="s">
        <v>671</v>
      </c>
      <c r="O24" t="s">
        <v>672</v>
      </c>
      <c r="Q24" t="s">
        <v>158</v>
      </c>
      <c r="R24" t="s">
        <v>158</v>
      </c>
      <c r="S24" t="s">
        <v>158</v>
      </c>
      <c r="T24" s="24">
        <v>3</v>
      </c>
    </row>
    <row r="25" spans="1:20" x14ac:dyDescent="0.25">
      <c r="A25">
        <v>24</v>
      </c>
      <c r="B25" t="s">
        <v>239</v>
      </c>
      <c r="C25" t="s">
        <v>614</v>
      </c>
      <c r="D25">
        <v>2007</v>
      </c>
      <c r="E25" t="s">
        <v>673</v>
      </c>
      <c r="F25" t="s">
        <v>674</v>
      </c>
      <c r="G25" t="s">
        <v>675</v>
      </c>
      <c r="H25" t="s">
        <v>3786</v>
      </c>
      <c r="I25" t="b">
        <v>0</v>
      </c>
      <c r="J25">
        <f t="shared" si="0"/>
        <v>28</v>
      </c>
      <c r="K25" cm="1">
        <f t="array" ref="K25">IFERROR(INDEX(impact_factors!$C$1:$C$3000,MATCH(TRUE,ISNUMBER(SEARCH(H25,impact_factors!$B$1:$B$3000)),0)),IF(H25="XX",0,"X"))</f>
        <v>0</v>
      </c>
      <c r="L25">
        <v>83</v>
      </c>
      <c r="M25" t="s">
        <v>676</v>
      </c>
      <c r="N25" t="s">
        <v>677</v>
      </c>
      <c r="O25" t="s">
        <v>678</v>
      </c>
      <c r="Q25" t="s">
        <v>158</v>
      </c>
      <c r="R25" t="s">
        <v>158</v>
      </c>
      <c r="S25" t="s">
        <v>158</v>
      </c>
      <c r="T25" s="24">
        <v>2</v>
      </c>
    </row>
    <row r="26" spans="1:20" x14ac:dyDescent="0.25">
      <c r="A26">
        <v>25</v>
      </c>
      <c r="B26" t="s">
        <v>251</v>
      </c>
      <c r="C26" t="s">
        <v>679</v>
      </c>
      <c r="D26">
        <v>2016</v>
      </c>
      <c r="E26" t="s">
        <v>680</v>
      </c>
      <c r="F26" t="s">
        <v>681</v>
      </c>
      <c r="G26" t="s">
        <v>682</v>
      </c>
      <c r="H26" t="s">
        <v>3766</v>
      </c>
      <c r="I26" t="b">
        <v>1</v>
      </c>
      <c r="J26">
        <f t="shared" si="0"/>
        <v>37</v>
      </c>
      <c r="K26" cm="1">
        <f t="array" ref="K26">IFERROR(INDEX(impact_factors!$C$1:$C$3000,MATCH(TRUE,ISNUMBER(SEARCH(H26,impact_factors!$B$1:$B$3000)),0)),IF(H26="XX",0,"X"))</f>
        <v>0.14599999999999999</v>
      </c>
      <c r="L26">
        <v>39</v>
      </c>
      <c r="M26" t="s">
        <v>683</v>
      </c>
      <c r="N26" t="s">
        <v>684</v>
      </c>
      <c r="O26" t="s">
        <v>685</v>
      </c>
      <c r="Q26" t="s">
        <v>158</v>
      </c>
      <c r="R26" t="s">
        <v>158</v>
      </c>
      <c r="S26" t="s">
        <v>158</v>
      </c>
      <c r="T26" s="24">
        <v>1</v>
      </c>
    </row>
    <row r="27" spans="1:20" x14ac:dyDescent="0.25">
      <c r="A27">
        <v>26</v>
      </c>
      <c r="B27" t="s">
        <v>252</v>
      </c>
      <c r="C27" t="s">
        <v>686</v>
      </c>
      <c r="D27">
        <v>2010</v>
      </c>
      <c r="E27" t="s">
        <v>687</v>
      </c>
      <c r="F27" t="s">
        <v>688</v>
      </c>
      <c r="G27" t="s">
        <v>689</v>
      </c>
      <c r="H27" t="s">
        <v>3771</v>
      </c>
      <c r="I27" t="b">
        <v>1</v>
      </c>
      <c r="J27">
        <f t="shared" si="0"/>
        <v>31</v>
      </c>
      <c r="K27" cm="1">
        <f t="array" ref="K27">IFERROR(INDEX(impact_factors!$C$1:$C$3000,MATCH(TRUE,ISNUMBER(SEARCH(H27,impact_factors!$B$1:$B$3000)),0)),IF(H27="XX",0,"X"))</f>
        <v>0.16400000000000001</v>
      </c>
      <c r="L27">
        <v>127</v>
      </c>
      <c r="M27" t="s">
        <v>690</v>
      </c>
      <c r="N27" t="s">
        <v>691</v>
      </c>
      <c r="O27" t="s">
        <v>692</v>
      </c>
      <c r="Q27" t="s">
        <v>158</v>
      </c>
      <c r="R27" t="s">
        <v>158</v>
      </c>
      <c r="S27" t="s">
        <v>158</v>
      </c>
      <c r="T27" s="24">
        <v>2</v>
      </c>
    </row>
    <row r="28" spans="1:20" x14ac:dyDescent="0.25">
      <c r="A28">
        <v>27</v>
      </c>
      <c r="B28" t="s">
        <v>397</v>
      </c>
      <c r="C28" t="s">
        <v>693</v>
      </c>
      <c r="D28">
        <v>2006</v>
      </c>
      <c r="E28" t="s">
        <v>694</v>
      </c>
      <c r="F28" t="s">
        <v>695</v>
      </c>
      <c r="G28" t="s">
        <v>696</v>
      </c>
      <c r="H28" t="s">
        <v>3772</v>
      </c>
      <c r="I28" t="b">
        <v>1</v>
      </c>
      <c r="J28">
        <f t="shared" si="0"/>
        <v>27</v>
      </c>
      <c r="K28" cm="1">
        <f t="array" ref="K28">IFERROR(INDEX(impact_factors!$C$1:$C$3000,MATCH(TRUE,ISNUMBER(SEARCH(H28,impact_factors!$B$1:$B$3000)),0)),IF(H28="XX",0,"X"))</f>
        <v>8.5000000000000006E-2</v>
      </c>
      <c r="L28">
        <v>58</v>
      </c>
      <c r="M28" t="s">
        <v>697</v>
      </c>
      <c r="N28" t="s">
        <v>698</v>
      </c>
      <c r="O28" t="s">
        <v>699</v>
      </c>
      <c r="Q28" t="s">
        <v>158</v>
      </c>
      <c r="R28" t="s">
        <v>158</v>
      </c>
      <c r="S28" t="s">
        <v>158</v>
      </c>
      <c r="T28" s="24">
        <v>3</v>
      </c>
    </row>
    <row r="29" spans="1:20" x14ac:dyDescent="0.25">
      <c r="A29">
        <v>28</v>
      </c>
      <c r="B29" t="s">
        <v>265</v>
      </c>
      <c r="C29" t="s">
        <v>700</v>
      </c>
      <c r="D29">
        <v>2009</v>
      </c>
      <c r="E29" t="s">
        <v>701</v>
      </c>
      <c r="F29" t="s">
        <v>702</v>
      </c>
      <c r="G29" t="s">
        <v>703</v>
      </c>
      <c r="H29" t="s">
        <v>3773</v>
      </c>
      <c r="I29" t="b">
        <v>1</v>
      </c>
      <c r="J29">
        <f t="shared" si="0"/>
        <v>30</v>
      </c>
      <c r="K29" cm="1">
        <f t="array" ref="K29">IFERROR(INDEX(impact_factors!$C$1:$C$3000,MATCH(TRUE,ISNUMBER(SEARCH(H29,impact_factors!$B$1:$B$3000)),0)),IF(H29="XX",0,"X"))</f>
        <v>2.3E-2</v>
      </c>
      <c r="L29">
        <v>97</v>
      </c>
      <c r="M29" t="s">
        <v>704</v>
      </c>
      <c r="N29" t="s">
        <v>705</v>
      </c>
      <c r="O29" t="s">
        <v>706</v>
      </c>
      <c r="Q29" t="s">
        <v>158</v>
      </c>
      <c r="R29" t="s">
        <v>158</v>
      </c>
      <c r="S29" t="s">
        <v>158</v>
      </c>
      <c r="T29" s="24">
        <v>3</v>
      </c>
    </row>
    <row r="30" spans="1:20" x14ac:dyDescent="0.25">
      <c r="A30">
        <v>29</v>
      </c>
      <c r="B30" t="s">
        <v>9</v>
      </c>
      <c r="C30" t="s">
        <v>707</v>
      </c>
      <c r="D30">
        <v>2007</v>
      </c>
      <c r="E30" t="s">
        <v>708</v>
      </c>
      <c r="F30" t="s">
        <v>709</v>
      </c>
      <c r="G30" t="s">
        <v>710</v>
      </c>
      <c r="H30" t="s">
        <v>3774</v>
      </c>
      <c r="I30" t="b">
        <v>0</v>
      </c>
      <c r="J30">
        <f t="shared" si="0"/>
        <v>28</v>
      </c>
      <c r="K30" t="str" cm="1">
        <f t="array" ref="K30">IFERROR(INDEX(impact_factors!$C$1:$C$3000,MATCH(TRUE,ISNUMBER(SEARCH(H30,impact_factors!$B$1:$B$3000)),0)),IF(H30="XX",0,"X"))</f>
        <v>X</v>
      </c>
      <c r="L30">
        <v>3</v>
      </c>
      <c r="M30" t="s">
        <v>711</v>
      </c>
      <c r="N30" t="s">
        <v>712</v>
      </c>
      <c r="O30" t="s">
        <v>712</v>
      </c>
      <c r="Q30" t="s">
        <v>158</v>
      </c>
      <c r="R30" t="s">
        <v>158</v>
      </c>
      <c r="S30" t="s">
        <v>158</v>
      </c>
      <c r="T30" s="24">
        <v>3</v>
      </c>
    </row>
    <row r="31" spans="1:20" x14ac:dyDescent="0.25">
      <c r="A31">
        <v>30</v>
      </c>
      <c r="B31" t="s">
        <v>302</v>
      </c>
      <c r="C31" t="s">
        <v>713</v>
      </c>
      <c r="D31">
        <v>2005</v>
      </c>
      <c r="E31" t="s">
        <v>714</v>
      </c>
      <c r="F31" t="s">
        <v>715</v>
      </c>
      <c r="G31" t="s">
        <v>716</v>
      </c>
      <c r="H31" t="s">
        <v>3790</v>
      </c>
      <c r="I31" t="b">
        <v>1</v>
      </c>
      <c r="J31">
        <f t="shared" si="0"/>
        <v>26</v>
      </c>
      <c r="K31" cm="1">
        <f t="array" ref="K31">IFERROR(INDEX(impact_factors!$C$1:$C$3000,MATCH(TRUE,ISNUMBER(SEARCH(H31,impact_factors!$B$1:$B$3000)),0)),IF(H31="XX",0,"X"))</f>
        <v>0.13900000000000001</v>
      </c>
      <c r="L31">
        <v>46</v>
      </c>
      <c r="M31" t="s">
        <v>717</v>
      </c>
      <c r="N31" t="s">
        <v>718</v>
      </c>
      <c r="O31" t="s">
        <v>719</v>
      </c>
      <c r="Q31" t="s">
        <v>158</v>
      </c>
      <c r="R31" t="s">
        <v>158</v>
      </c>
      <c r="S31" t="s">
        <v>158</v>
      </c>
      <c r="T31" s="24">
        <v>2</v>
      </c>
    </row>
    <row r="32" spans="1:20" x14ac:dyDescent="0.25">
      <c r="A32">
        <v>31</v>
      </c>
      <c r="B32" t="s">
        <v>301</v>
      </c>
      <c r="C32" t="s">
        <v>720</v>
      </c>
      <c r="D32">
        <v>2008</v>
      </c>
      <c r="E32" t="s">
        <v>721</v>
      </c>
      <c r="F32" t="s">
        <v>722</v>
      </c>
      <c r="G32" t="s">
        <v>723</v>
      </c>
      <c r="H32" t="s">
        <v>3775</v>
      </c>
      <c r="I32" t="b">
        <v>1</v>
      </c>
      <c r="J32">
        <f t="shared" si="0"/>
        <v>29</v>
      </c>
      <c r="K32" cm="1">
        <f t="array" ref="K32">IFERROR(INDEX(impact_factors!$C$1:$C$3000,MATCH(TRUE,ISNUMBER(SEARCH(H32,impact_factors!$B$1:$B$3000)),0)),IF(H32="XX",0,"X"))</f>
        <v>0.123</v>
      </c>
      <c r="L32">
        <v>226</v>
      </c>
      <c r="M32" t="s">
        <v>724</v>
      </c>
      <c r="N32" t="s">
        <v>725</v>
      </c>
      <c r="O32" t="s">
        <v>726</v>
      </c>
      <c r="Q32" t="s">
        <v>158</v>
      </c>
      <c r="R32" t="s">
        <v>158</v>
      </c>
      <c r="S32" t="s">
        <v>158</v>
      </c>
      <c r="T32" s="24">
        <v>2</v>
      </c>
    </row>
    <row r="33" spans="1:20" x14ac:dyDescent="0.25">
      <c r="A33">
        <v>32</v>
      </c>
      <c r="B33" t="s">
        <v>303</v>
      </c>
      <c r="C33" t="s">
        <v>727</v>
      </c>
      <c r="D33">
        <v>2021</v>
      </c>
      <c r="E33" t="s">
        <v>728</v>
      </c>
      <c r="F33" t="s">
        <v>729</v>
      </c>
      <c r="G33" t="s">
        <v>730</v>
      </c>
      <c r="H33" t="s">
        <v>3776</v>
      </c>
      <c r="I33" t="b">
        <v>1</v>
      </c>
      <c r="J33">
        <f t="shared" si="0"/>
        <v>42</v>
      </c>
      <c r="K33" cm="1">
        <f t="array" ref="K33">IFERROR(INDEX(impact_factors!$C$1:$C$3000,MATCH(TRUE,ISNUMBER(SEARCH(H33,impact_factors!$B$1:$B$3000)),0)),IF(H33="XX",0,"X"))</f>
        <v>1.35</v>
      </c>
      <c r="L33">
        <v>0</v>
      </c>
      <c r="M33" t="s">
        <v>731</v>
      </c>
      <c r="N33" t="s">
        <v>732</v>
      </c>
      <c r="O33" t="s">
        <v>548</v>
      </c>
      <c r="Q33" t="s">
        <v>158</v>
      </c>
      <c r="R33" t="s">
        <v>158</v>
      </c>
      <c r="S33" t="s">
        <v>158</v>
      </c>
      <c r="T33" s="24">
        <v>1</v>
      </c>
    </row>
    <row r="34" spans="1:20" x14ac:dyDescent="0.25">
      <c r="A34">
        <v>33</v>
      </c>
      <c r="B34" t="s">
        <v>310</v>
      </c>
      <c r="C34" t="s">
        <v>733</v>
      </c>
      <c r="D34">
        <v>2015</v>
      </c>
      <c r="E34" t="s">
        <v>734</v>
      </c>
      <c r="F34" t="s">
        <v>735</v>
      </c>
      <c r="G34" t="s">
        <v>736</v>
      </c>
      <c r="H34" t="s">
        <v>3760</v>
      </c>
      <c r="I34" t="b">
        <v>1</v>
      </c>
      <c r="J34">
        <f t="shared" si="0"/>
        <v>36</v>
      </c>
      <c r="K34" cm="1">
        <f t="array" ref="K34">IFERROR(INDEX(impact_factors!$C$1:$C$3000,MATCH(TRUE,ISNUMBER(SEARCH(H34,impact_factors!$B$1:$B$3000)),0)),IF(H34="XX",0,"X"))</f>
        <v>1.232</v>
      </c>
      <c r="L34">
        <v>2</v>
      </c>
      <c r="M34" t="s">
        <v>737</v>
      </c>
      <c r="N34" t="s">
        <v>738</v>
      </c>
      <c r="O34" t="s">
        <v>738</v>
      </c>
      <c r="Q34" t="s">
        <v>158</v>
      </c>
      <c r="R34" t="s">
        <v>158</v>
      </c>
      <c r="S34" t="s">
        <v>158</v>
      </c>
      <c r="T34" s="24">
        <v>2</v>
      </c>
    </row>
    <row r="35" spans="1:20" x14ac:dyDescent="0.25">
      <c r="A35">
        <v>34</v>
      </c>
      <c r="B35" t="s">
        <v>311</v>
      </c>
      <c r="C35" t="s">
        <v>739</v>
      </c>
      <c r="D35">
        <v>2006</v>
      </c>
      <c r="E35" t="s">
        <v>740</v>
      </c>
      <c r="F35" t="s">
        <v>741</v>
      </c>
      <c r="G35" t="s">
        <v>742</v>
      </c>
      <c r="H35" t="s">
        <v>3766</v>
      </c>
      <c r="I35" t="b">
        <v>1</v>
      </c>
      <c r="J35">
        <f t="shared" si="0"/>
        <v>27</v>
      </c>
      <c r="K35" cm="1">
        <f t="array" ref="K35">IFERROR(INDEX(impact_factors!$C$1:$C$3000,MATCH(TRUE,ISNUMBER(SEARCH(H35,impact_factors!$B$1:$B$3000)),0)),IF(H35="XX",0,"X"))</f>
        <v>0.14599999999999999</v>
      </c>
      <c r="L35">
        <v>118</v>
      </c>
      <c r="M35" t="s">
        <v>743</v>
      </c>
      <c r="N35" t="s">
        <v>744</v>
      </c>
      <c r="O35" t="s">
        <v>548</v>
      </c>
      <c r="Q35" t="s">
        <v>158</v>
      </c>
      <c r="R35" t="s">
        <v>158</v>
      </c>
      <c r="S35" t="s">
        <v>158</v>
      </c>
      <c r="T35" s="24">
        <v>4</v>
      </c>
    </row>
    <row r="36" spans="1:20" x14ac:dyDescent="0.25">
      <c r="A36">
        <v>35</v>
      </c>
      <c r="B36" t="s">
        <v>315</v>
      </c>
      <c r="C36" t="s">
        <v>745</v>
      </c>
      <c r="D36">
        <v>2006</v>
      </c>
      <c r="E36" t="s">
        <v>746</v>
      </c>
      <c r="F36" t="s">
        <v>747</v>
      </c>
      <c r="G36" t="s">
        <v>748</v>
      </c>
      <c r="H36" t="s">
        <v>3777</v>
      </c>
      <c r="I36" t="b">
        <v>1</v>
      </c>
      <c r="J36">
        <f t="shared" si="0"/>
        <v>27</v>
      </c>
      <c r="K36" cm="1">
        <f t="array" ref="K36">IFERROR(INDEX(impact_factors!$C$1:$C$3000,MATCH(TRUE,ISNUMBER(SEARCH(H36,impact_factors!$B$1:$B$3000)),0)),IF(H36="XX",0,"X"))</f>
        <v>0.29799999999999999</v>
      </c>
      <c r="L36">
        <v>18</v>
      </c>
      <c r="M36" t="s">
        <v>749</v>
      </c>
      <c r="N36" t="s">
        <v>750</v>
      </c>
      <c r="O36" t="s">
        <v>751</v>
      </c>
      <c r="Q36" t="s">
        <v>158</v>
      </c>
      <c r="R36" t="s">
        <v>158</v>
      </c>
      <c r="S36" t="s">
        <v>158</v>
      </c>
      <c r="T36" s="24">
        <v>4</v>
      </c>
    </row>
    <row r="37" spans="1:20" x14ac:dyDescent="0.25">
      <c r="A37">
        <v>36</v>
      </c>
      <c r="B37" t="s">
        <v>316</v>
      </c>
      <c r="C37" t="s">
        <v>752</v>
      </c>
      <c r="D37">
        <v>2004</v>
      </c>
      <c r="E37" t="s">
        <v>753</v>
      </c>
      <c r="F37" t="s">
        <v>754</v>
      </c>
      <c r="G37" t="s">
        <v>755</v>
      </c>
      <c r="H37" t="s">
        <v>3777</v>
      </c>
      <c r="I37" t="b">
        <v>1</v>
      </c>
      <c r="J37">
        <f t="shared" si="0"/>
        <v>25</v>
      </c>
      <c r="K37" cm="1">
        <f t="array" ref="K37">IFERROR(INDEX(impact_factors!$C$1:$C$3000,MATCH(TRUE,ISNUMBER(SEARCH(H37,impact_factors!$B$1:$B$3000)),0)),IF(H37="XX",0,"X"))</f>
        <v>0.29799999999999999</v>
      </c>
      <c r="L37">
        <v>72</v>
      </c>
      <c r="M37" t="s">
        <v>756</v>
      </c>
      <c r="N37" t="s">
        <v>757</v>
      </c>
      <c r="O37" t="s">
        <v>758</v>
      </c>
      <c r="Q37" t="s">
        <v>158</v>
      </c>
      <c r="R37" t="s">
        <v>158</v>
      </c>
      <c r="S37" t="s">
        <v>158</v>
      </c>
      <c r="T37" s="24">
        <v>4</v>
      </c>
    </row>
    <row r="38" spans="1:20" x14ac:dyDescent="0.25">
      <c r="A38">
        <v>37</v>
      </c>
      <c r="B38" t="s">
        <v>14</v>
      </c>
      <c r="C38" t="s">
        <v>759</v>
      </c>
      <c r="D38">
        <v>2013</v>
      </c>
      <c r="E38" t="s">
        <v>760</v>
      </c>
      <c r="F38" t="s">
        <v>761</v>
      </c>
      <c r="G38" t="s">
        <v>762</v>
      </c>
      <c r="H38" t="s">
        <v>3778</v>
      </c>
      <c r="I38" t="b">
        <v>1</v>
      </c>
      <c r="J38">
        <f t="shared" si="0"/>
        <v>34</v>
      </c>
      <c r="K38" cm="1">
        <f t="array" ref="K38">IFERROR(INDEX(impact_factors!$C$1:$C$3000,MATCH(TRUE,ISNUMBER(SEARCH(H38,impact_factors!$B$1:$B$3000)),0)),IF(H38="XX",0,"X"))</f>
        <v>3.1E-2</v>
      </c>
      <c r="L38">
        <v>46</v>
      </c>
      <c r="M38" t="s">
        <v>763</v>
      </c>
      <c r="N38" t="s">
        <v>764</v>
      </c>
      <c r="O38" t="s">
        <v>765</v>
      </c>
      <c r="Q38" t="s">
        <v>158</v>
      </c>
      <c r="R38" t="s">
        <v>158</v>
      </c>
      <c r="S38" t="s">
        <v>158</v>
      </c>
      <c r="T38" s="24">
        <v>3</v>
      </c>
    </row>
    <row r="39" spans="1:20" x14ac:dyDescent="0.25">
      <c r="A39">
        <v>38</v>
      </c>
      <c r="B39" t="s">
        <v>318</v>
      </c>
      <c r="C39" t="s">
        <v>766</v>
      </c>
      <c r="D39">
        <v>2002</v>
      </c>
      <c r="E39" t="s">
        <v>767</v>
      </c>
      <c r="F39" t="s">
        <v>768</v>
      </c>
      <c r="G39" t="s">
        <v>769</v>
      </c>
      <c r="H39" t="s">
        <v>3786</v>
      </c>
      <c r="I39" t="b">
        <v>0</v>
      </c>
      <c r="J39">
        <f t="shared" si="0"/>
        <v>23</v>
      </c>
      <c r="K39" cm="1">
        <f t="array" ref="K39">IFERROR(INDEX(impact_factors!$C$1:$C$3000,MATCH(TRUE,ISNUMBER(SEARCH(H39,impact_factors!$B$1:$B$3000)),0)),IF(H39="XX",0,"X"))</f>
        <v>0</v>
      </c>
      <c r="L39">
        <v>43</v>
      </c>
      <c r="M39" t="s">
        <v>770</v>
      </c>
      <c r="N39" s="161" t="s">
        <v>771</v>
      </c>
      <c r="O39" s="161" t="s">
        <v>772</v>
      </c>
      <c r="P39" s="161"/>
      <c r="Q39" t="s">
        <v>158</v>
      </c>
      <c r="R39" t="s">
        <v>158</v>
      </c>
      <c r="S39" t="s">
        <v>158</v>
      </c>
      <c r="T39" s="24">
        <v>1</v>
      </c>
    </row>
    <row r="40" spans="1:20" x14ac:dyDescent="0.25">
      <c r="A40">
        <v>39</v>
      </c>
      <c r="B40" t="s">
        <v>320</v>
      </c>
      <c r="C40" t="s">
        <v>773</v>
      </c>
      <c r="D40">
        <v>2006</v>
      </c>
      <c r="E40" t="s">
        <v>774</v>
      </c>
      <c r="F40" t="s">
        <v>775</v>
      </c>
      <c r="G40" t="s">
        <v>776</v>
      </c>
      <c r="H40" t="s">
        <v>3786</v>
      </c>
      <c r="I40" t="b">
        <v>0</v>
      </c>
      <c r="J40">
        <f t="shared" si="0"/>
        <v>27</v>
      </c>
      <c r="K40" cm="1">
        <f t="array" ref="K40">IFERROR(INDEX(impact_factors!$C$1:$C$3000,MATCH(TRUE,ISNUMBER(SEARCH(H40,impact_factors!$B$1:$B$3000)),0)),IF(H40="XX",0,"X"))</f>
        <v>0</v>
      </c>
      <c r="L40">
        <v>0</v>
      </c>
      <c r="M40" t="s">
        <v>777</v>
      </c>
      <c r="N40" t="s">
        <v>778</v>
      </c>
      <c r="O40" t="s">
        <v>778</v>
      </c>
      <c r="Q40" t="s">
        <v>158</v>
      </c>
      <c r="R40" t="s">
        <v>158</v>
      </c>
      <c r="S40" t="s">
        <v>158</v>
      </c>
      <c r="T40" s="24">
        <v>4</v>
      </c>
    </row>
    <row r="41" spans="1:20" x14ac:dyDescent="0.25">
      <c r="A41">
        <v>40</v>
      </c>
      <c r="B41" t="s">
        <v>323</v>
      </c>
      <c r="C41" t="s">
        <v>779</v>
      </c>
      <c r="D41">
        <v>2011</v>
      </c>
      <c r="E41" t="s">
        <v>780</v>
      </c>
      <c r="F41" t="s">
        <v>781</v>
      </c>
      <c r="G41" t="s">
        <v>782</v>
      </c>
      <c r="H41" t="s">
        <v>3779</v>
      </c>
      <c r="I41" t="b">
        <v>1</v>
      </c>
      <c r="J41">
        <f t="shared" si="0"/>
        <v>32</v>
      </c>
      <c r="K41" cm="1">
        <f t="array" ref="K41">IFERROR(INDEX(impact_factors!$C$1:$C$3000,MATCH(TRUE,ISNUMBER(SEARCH(H41,impact_factors!$B$1:$B$3000)),0)),IF(H41="XX",0,"X"))</f>
        <v>0.17100000000000001</v>
      </c>
      <c r="L41">
        <v>66</v>
      </c>
      <c r="M41" t="s">
        <v>783</v>
      </c>
      <c r="N41" t="s">
        <v>784</v>
      </c>
      <c r="O41" t="s">
        <v>548</v>
      </c>
      <c r="Q41" t="s">
        <v>158</v>
      </c>
      <c r="R41" t="s">
        <v>158</v>
      </c>
      <c r="S41" t="s">
        <v>158</v>
      </c>
      <c r="T41" s="24">
        <v>2</v>
      </c>
    </row>
    <row r="42" spans="1:20" x14ac:dyDescent="0.25">
      <c r="A42">
        <v>41</v>
      </c>
      <c r="B42" t="s">
        <v>324</v>
      </c>
      <c r="C42" t="s">
        <v>785</v>
      </c>
      <c r="D42">
        <v>2018</v>
      </c>
      <c r="E42" t="s">
        <v>786</v>
      </c>
      <c r="F42" t="s">
        <v>787</v>
      </c>
      <c r="G42" t="s">
        <v>788</v>
      </c>
      <c r="H42" t="s">
        <v>3790</v>
      </c>
      <c r="I42" t="b">
        <v>1</v>
      </c>
      <c r="J42">
        <f t="shared" si="0"/>
        <v>39</v>
      </c>
      <c r="K42" cm="1">
        <f t="array" ref="K42">IFERROR(INDEX(impact_factors!$C$1:$C$3000,MATCH(TRUE,ISNUMBER(SEARCH(H42,impact_factors!$B$1:$B$3000)),0)),IF(H42="XX",0,"X"))</f>
        <v>0.13900000000000001</v>
      </c>
      <c r="L42">
        <v>42</v>
      </c>
      <c r="M42" t="s">
        <v>789</v>
      </c>
      <c r="N42" t="s">
        <v>790</v>
      </c>
      <c r="O42" t="s">
        <v>791</v>
      </c>
      <c r="Q42" t="s">
        <v>158</v>
      </c>
      <c r="R42" t="s">
        <v>158</v>
      </c>
      <c r="S42" t="s">
        <v>158</v>
      </c>
      <c r="T42" s="24">
        <v>3</v>
      </c>
    </row>
    <row r="43" spans="1:20" x14ac:dyDescent="0.25">
      <c r="A43">
        <v>42</v>
      </c>
      <c r="B43" t="s">
        <v>361</v>
      </c>
      <c r="C43" t="s">
        <v>792</v>
      </c>
      <c r="D43">
        <v>2008</v>
      </c>
      <c r="E43" t="s">
        <v>793</v>
      </c>
      <c r="F43" t="s">
        <v>794</v>
      </c>
      <c r="G43" t="s">
        <v>795</v>
      </c>
      <c r="H43" t="s">
        <v>3791</v>
      </c>
      <c r="I43" t="b">
        <v>1</v>
      </c>
      <c r="J43">
        <f t="shared" si="0"/>
        <v>29</v>
      </c>
      <c r="K43" cm="1">
        <f t="array" ref="K43">IFERROR(INDEX(impact_factors!$C$1:$C$3000,MATCH(TRUE,ISNUMBER(SEARCH(H43,impact_factors!$B$1:$B$3000)),0)),IF(H43="XX",0,"X"))</f>
        <v>0.63</v>
      </c>
      <c r="L43">
        <v>335</v>
      </c>
      <c r="M43" t="s">
        <v>796</v>
      </c>
      <c r="N43" t="s">
        <v>797</v>
      </c>
      <c r="O43" t="s">
        <v>798</v>
      </c>
      <c r="Q43" t="s">
        <v>158</v>
      </c>
      <c r="R43" t="s">
        <v>158</v>
      </c>
      <c r="S43" t="s">
        <v>158</v>
      </c>
      <c r="T43" s="24">
        <v>4</v>
      </c>
    </row>
    <row r="44" spans="1:20" x14ac:dyDescent="0.25">
      <c r="A44">
        <v>43</v>
      </c>
      <c r="B44" t="s">
        <v>363</v>
      </c>
      <c r="C44" t="s">
        <v>799</v>
      </c>
      <c r="D44">
        <v>2003</v>
      </c>
      <c r="E44" t="s">
        <v>800</v>
      </c>
      <c r="F44" t="s">
        <v>801</v>
      </c>
      <c r="G44" t="s">
        <v>802</v>
      </c>
      <c r="H44" t="s">
        <v>3786</v>
      </c>
      <c r="I44" t="b">
        <v>0</v>
      </c>
      <c r="J44">
        <f t="shared" si="0"/>
        <v>24</v>
      </c>
      <c r="K44" cm="1">
        <f t="array" ref="K44">IFERROR(INDEX(impact_factors!$C$1:$C$3000,MATCH(TRUE,ISNUMBER(SEARCH(H44,impact_factors!$B$1:$B$3000)),0)),IF(H44="XX",0,"X"))</f>
        <v>0</v>
      </c>
      <c r="L44">
        <v>17</v>
      </c>
      <c r="M44" t="s">
        <v>803</v>
      </c>
      <c r="N44" t="s">
        <v>804</v>
      </c>
      <c r="O44" t="s">
        <v>805</v>
      </c>
      <c r="Q44" t="s">
        <v>158</v>
      </c>
      <c r="R44" t="s">
        <v>158</v>
      </c>
      <c r="S44" t="s">
        <v>158</v>
      </c>
      <c r="T44" s="24">
        <v>3</v>
      </c>
    </row>
    <row r="45" spans="1:20" x14ac:dyDescent="0.25">
      <c r="A45">
        <v>44</v>
      </c>
      <c r="B45" t="s">
        <v>373</v>
      </c>
      <c r="C45" t="s">
        <v>806</v>
      </c>
      <c r="D45">
        <v>2022</v>
      </c>
      <c r="E45" t="s">
        <v>807</v>
      </c>
      <c r="F45" t="s">
        <v>808</v>
      </c>
      <c r="G45" t="s">
        <v>809</v>
      </c>
      <c r="H45" t="s">
        <v>3780</v>
      </c>
      <c r="I45" t="b">
        <v>1</v>
      </c>
      <c r="J45">
        <f t="shared" si="0"/>
        <v>43</v>
      </c>
      <c r="K45" cm="1">
        <f t="array" ref="K45">IFERROR(INDEX(impact_factors!$C$1:$C$3000,MATCH(TRUE,ISNUMBER(SEARCH(H45,impact_factors!$B$1:$B$3000)),0)),IF(H45="XX",0,"X"))</f>
        <v>3.0070000000000001</v>
      </c>
      <c r="L45">
        <v>32</v>
      </c>
      <c r="M45" t="s">
        <v>810</v>
      </c>
      <c r="N45" t="s">
        <v>811</v>
      </c>
      <c r="O45" t="s">
        <v>812</v>
      </c>
      <c r="Q45" t="s">
        <v>158</v>
      </c>
      <c r="R45" t="s">
        <v>158</v>
      </c>
      <c r="S45" t="s">
        <v>158</v>
      </c>
      <c r="T45" s="24">
        <v>1</v>
      </c>
    </row>
    <row r="46" spans="1:20" x14ac:dyDescent="0.25">
      <c r="A46">
        <v>45</v>
      </c>
      <c r="B46" t="s">
        <v>379</v>
      </c>
      <c r="C46" t="s">
        <v>813</v>
      </c>
      <c r="D46">
        <v>2013</v>
      </c>
      <c r="E46" t="s">
        <v>814</v>
      </c>
      <c r="F46" t="s">
        <v>815</v>
      </c>
      <c r="G46" t="s">
        <v>816</v>
      </c>
      <c r="H46" t="s">
        <v>3773</v>
      </c>
      <c r="I46" t="b">
        <v>1</v>
      </c>
      <c r="J46">
        <f t="shared" si="0"/>
        <v>34</v>
      </c>
      <c r="K46" cm="1">
        <f t="array" ref="K46">IFERROR(INDEX(impact_factors!$C$1:$C$3000,MATCH(TRUE,ISNUMBER(SEARCH(H46,impact_factors!$B$1:$B$3000)),0)),IF(H46="XX",0,"X"))</f>
        <v>2.3E-2</v>
      </c>
      <c r="L46">
        <v>13</v>
      </c>
      <c r="M46" t="s">
        <v>817</v>
      </c>
      <c r="N46" t="s">
        <v>818</v>
      </c>
      <c r="O46" t="s">
        <v>819</v>
      </c>
      <c r="Q46" t="s">
        <v>158</v>
      </c>
      <c r="R46" t="s">
        <v>158</v>
      </c>
      <c r="S46" t="s">
        <v>158</v>
      </c>
      <c r="T46" s="24">
        <v>3</v>
      </c>
    </row>
    <row r="47" spans="1:20" x14ac:dyDescent="0.25">
      <c r="A47">
        <v>46</v>
      </c>
      <c r="B47" t="s">
        <v>380</v>
      </c>
      <c r="C47" t="s">
        <v>820</v>
      </c>
      <c r="D47">
        <v>2016</v>
      </c>
      <c r="E47" t="s">
        <v>821</v>
      </c>
      <c r="F47" t="s">
        <v>822</v>
      </c>
      <c r="G47" t="s">
        <v>823</v>
      </c>
      <c r="H47" t="s">
        <v>3777</v>
      </c>
      <c r="I47" t="b">
        <v>1</v>
      </c>
      <c r="J47">
        <f t="shared" si="0"/>
        <v>37</v>
      </c>
      <c r="K47" cm="1">
        <f t="array" ref="K47">IFERROR(INDEX(impact_factors!$C$1:$C$3000,MATCH(TRUE,ISNUMBER(SEARCH(H47,impact_factors!$B$1:$B$3000)),0)),IF(H47="XX",0,"X"))</f>
        <v>0.29799999999999999</v>
      </c>
      <c r="L47">
        <v>21</v>
      </c>
      <c r="M47" t="s">
        <v>824</v>
      </c>
      <c r="N47" t="s">
        <v>825</v>
      </c>
      <c r="O47" t="s">
        <v>826</v>
      </c>
      <c r="Q47" t="s">
        <v>158</v>
      </c>
      <c r="R47" t="s">
        <v>158</v>
      </c>
      <c r="S47" t="s">
        <v>158</v>
      </c>
      <c r="T47" s="24">
        <v>3</v>
      </c>
    </row>
    <row r="48" spans="1:20" x14ac:dyDescent="0.25">
      <c r="A48">
        <v>47</v>
      </c>
      <c r="B48" t="s">
        <v>382</v>
      </c>
      <c r="C48" t="s">
        <v>827</v>
      </c>
      <c r="D48">
        <v>2020</v>
      </c>
      <c r="E48" t="s">
        <v>828</v>
      </c>
      <c r="F48" t="s">
        <v>829</v>
      </c>
      <c r="G48" t="s">
        <v>830</v>
      </c>
      <c r="H48" t="s">
        <v>3781</v>
      </c>
      <c r="I48" t="b">
        <v>1</v>
      </c>
      <c r="J48">
        <f t="shared" si="0"/>
        <v>41</v>
      </c>
      <c r="K48" t="str" cm="1">
        <f t="array" ref="K48">IFERROR(INDEX(impact_factors!$C$1:$C$3000,MATCH(TRUE,ISNUMBER(SEARCH(H48,impact_factors!$B$1:$B$3000)),0)),IF(H48="XX",0,"X"))</f>
        <v>X</v>
      </c>
      <c r="L48">
        <v>1</v>
      </c>
      <c r="M48" t="s">
        <v>831</v>
      </c>
      <c r="N48" t="s">
        <v>832</v>
      </c>
      <c r="O48" t="s">
        <v>833</v>
      </c>
      <c r="Q48" t="s">
        <v>158</v>
      </c>
      <c r="R48" t="s">
        <v>158</v>
      </c>
      <c r="S48" t="s">
        <v>158</v>
      </c>
      <c r="T48" s="24">
        <v>2</v>
      </c>
    </row>
    <row r="49" spans="1:20" x14ac:dyDescent="0.25">
      <c r="A49">
        <v>48</v>
      </c>
      <c r="B49" t="s">
        <v>384</v>
      </c>
      <c r="C49" t="s">
        <v>834</v>
      </c>
      <c r="D49">
        <v>2015</v>
      </c>
      <c r="E49" t="s">
        <v>835</v>
      </c>
      <c r="F49" t="s">
        <v>836</v>
      </c>
      <c r="G49" t="s">
        <v>837</v>
      </c>
      <c r="H49" t="s">
        <v>3765</v>
      </c>
      <c r="I49" t="b">
        <v>1</v>
      </c>
      <c r="J49">
        <f t="shared" si="0"/>
        <v>36</v>
      </c>
      <c r="K49" cm="1">
        <f t="array" ref="K49">IFERROR(INDEX(impact_factors!$C$1:$C$3000,MATCH(TRUE,ISNUMBER(SEARCH(H49,impact_factors!$B$1:$B$3000)),0)),IF(H49="XX",0,"X"))</f>
        <v>2.5000000000000001E-2</v>
      </c>
      <c r="L49">
        <v>25</v>
      </c>
      <c r="M49" t="s">
        <v>838</v>
      </c>
      <c r="N49" t="s">
        <v>839</v>
      </c>
      <c r="O49" t="s">
        <v>548</v>
      </c>
      <c r="Q49" t="s">
        <v>158</v>
      </c>
      <c r="R49" t="s">
        <v>158</v>
      </c>
      <c r="S49" t="s">
        <v>158</v>
      </c>
      <c r="T49" s="24">
        <v>2</v>
      </c>
    </row>
    <row r="50" spans="1:20" x14ac:dyDescent="0.25">
      <c r="A50">
        <v>49</v>
      </c>
      <c r="B50" t="s">
        <v>385</v>
      </c>
      <c r="C50" t="s">
        <v>840</v>
      </c>
      <c r="D50">
        <v>2008</v>
      </c>
      <c r="E50" t="s">
        <v>841</v>
      </c>
      <c r="F50" t="s">
        <v>842</v>
      </c>
      <c r="G50" t="s">
        <v>843</v>
      </c>
      <c r="H50" t="s">
        <v>3791</v>
      </c>
      <c r="I50" t="b">
        <v>1</v>
      </c>
      <c r="J50">
        <f t="shared" si="0"/>
        <v>29</v>
      </c>
      <c r="K50" cm="1">
        <f t="array" ref="K50">IFERROR(INDEX(impact_factors!$C$1:$C$3000,MATCH(TRUE,ISNUMBER(SEARCH(H50,impact_factors!$B$1:$B$3000)),0)),IF(H50="XX",0,"X"))</f>
        <v>0.63</v>
      </c>
      <c r="L50">
        <v>161</v>
      </c>
      <c r="M50" t="s">
        <v>844</v>
      </c>
      <c r="N50" t="s">
        <v>845</v>
      </c>
      <c r="O50" t="s">
        <v>846</v>
      </c>
      <c r="Q50" t="s">
        <v>158</v>
      </c>
      <c r="R50" t="s">
        <v>158</v>
      </c>
      <c r="S50" t="s">
        <v>158</v>
      </c>
      <c r="T50" s="24">
        <v>2</v>
      </c>
    </row>
    <row r="51" spans="1:20" x14ac:dyDescent="0.25">
      <c r="A51">
        <v>50</v>
      </c>
      <c r="B51" t="s">
        <v>387</v>
      </c>
      <c r="C51" t="s">
        <v>609</v>
      </c>
      <c r="D51">
        <v>2017</v>
      </c>
      <c r="E51" t="s">
        <v>847</v>
      </c>
      <c r="F51" t="s">
        <v>848</v>
      </c>
      <c r="G51" t="s">
        <v>849</v>
      </c>
      <c r="H51" t="s">
        <v>3782</v>
      </c>
      <c r="I51" t="b">
        <v>0</v>
      </c>
      <c r="J51">
        <f t="shared" si="0"/>
        <v>38</v>
      </c>
      <c r="K51" t="str" cm="1">
        <f t="array" ref="K51">IFERROR(INDEX(impact_factors!$C$1:$C$3000,MATCH(TRUE,ISNUMBER(SEARCH(H51,impact_factors!$B$1:$B$3000)),0)),IF(H51="XX",0,"X"))</f>
        <v>X</v>
      </c>
      <c r="L51">
        <v>7</v>
      </c>
      <c r="M51" t="s">
        <v>850</v>
      </c>
      <c r="N51" t="s">
        <v>851</v>
      </c>
      <c r="O51" t="s">
        <v>851</v>
      </c>
      <c r="Q51" t="s">
        <v>158</v>
      </c>
      <c r="R51" t="s">
        <v>158</v>
      </c>
      <c r="S51" t="s">
        <v>158</v>
      </c>
      <c r="T51" s="24">
        <v>4</v>
      </c>
    </row>
    <row r="52" spans="1:20" x14ac:dyDescent="0.25">
      <c r="A52">
        <v>51</v>
      </c>
      <c r="B52" t="s">
        <v>388</v>
      </c>
      <c r="C52" t="s">
        <v>852</v>
      </c>
      <c r="D52">
        <v>2013</v>
      </c>
      <c r="E52" t="s">
        <v>853</v>
      </c>
      <c r="F52" t="s">
        <v>854</v>
      </c>
      <c r="G52" t="s">
        <v>855</v>
      </c>
      <c r="H52" t="s">
        <v>3792</v>
      </c>
      <c r="I52" t="b">
        <v>1</v>
      </c>
      <c r="J52">
        <f t="shared" si="0"/>
        <v>34</v>
      </c>
      <c r="K52" cm="1">
        <f t="array" ref="K52">IFERROR(INDEX(impact_factors!$C$1:$C$3000,MATCH(TRUE,ISNUMBER(SEARCH(H52,impact_factors!$B$1:$B$3000)),0)),IF(H52="XX",0,"X"))</f>
        <v>0.20599999999999999</v>
      </c>
      <c r="L52">
        <v>0</v>
      </c>
      <c r="M52" t="s">
        <v>856</v>
      </c>
      <c r="N52" t="s">
        <v>857</v>
      </c>
      <c r="O52" t="s">
        <v>858</v>
      </c>
      <c r="Q52" t="s">
        <v>158</v>
      </c>
      <c r="R52" t="s">
        <v>158</v>
      </c>
      <c r="S52" t="s">
        <v>158</v>
      </c>
      <c r="T52" s="24">
        <v>2</v>
      </c>
    </row>
    <row r="53" spans="1:20" x14ac:dyDescent="0.25">
      <c r="A53">
        <v>52</v>
      </c>
      <c r="B53" t="s">
        <v>389</v>
      </c>
      <c r="C53" t="s">
        <v>859</v>
      </c>
      <c r="D53">
        <v>2010</v>
      </c>
      <c r="E53" t="s">
        <v>860</v>
      </c>
      <c r="F53" t="s">
        <v>861</v>
      </c>
      <c r="G53" t="s">
        <v>862</v>
      </c>
      <c r="H53" t="s">
        <v>3783</v>
      </c>
      <c r="I53" t="b">
        <v>1</v>
      </c>
      <c r="J53">
        <f t="shared" si="0"/>
        <v>31</v>
      </c>
      <c r="K53" cm="1">
        <f t="array" ref="K53">IFERROR(INDEX(impact_factors!$C$1:$C$3000,MATCH(TRUE,ISNUMBER(SEARCH(H53,impact_factors!$B$1:$B$3000)),0)),IF(H53="XX",0,"X"))</f>
        <v>6.9000000000000006E-2</v>
      </c>
      <c r="L53">
        <v>47</v>
      </c>
      <c r="M53" t="s">
        <v>863</v>
      </c>
      <c r="N53" t="s">
        <v>864</v>
      </c>
      <c r="O53" t="s">
        <v>865</v>
      </c>
      <c r="Q53" t="s">
        <v>158</v>
      </c>
      <c r="R53" t="s">
        <v>158</v>
      </c>
      <c r="S53" t="s">
        <v>158</v>
      </c>
      <c r="T53" s="24">
        <v>2</v>
      </c>
    </row>
    <row r="54" spans="1:20" x14ac:dyDescent="0.25">
      <c r="A54">
        <v>53</v>
      </c>
      <c r="B54" t="s">
        <v>3921</v>
      </c>
      <c r="C54" t="s">
        <v>3922</v>
      </c>
      <c r="D54">
        <v>1996</v>
      </c>
      <c r="E54" t="s">
        <v>3923</v>
      </c>
      <c r="F54" t="s">
        <v>3924</v>
      </c>
      <c r="G54" t="s">
        <v>3925</v>
      </c>
      <c r="H54" t="s">
        <v>3926</v>
      </c>
      <c r="I54" t="b">
        <v>1</v>
      </c>
      <c r="J54">
        <f t="shared" si="0"/>
        <v>17</v>
      </c>
      <c r="K54" cm="1">
        <f t="array" ref="K54">IFERROR(INDEX(impact_factors!$C$1:$C$3000,MATCH(TRUE,ISNUMBER(SEARCH(H54,impact_factors!$B$1:$B$3000)),0)),IF(H54="XX",0,"X"))</f>
        <v>0.76700000000000002</v>
      </c>
      <c r="L54">
        <v>347</v>
      </c>
      <c r="M54" t="s">
        <v>3919</v>
      </c>
      <c r="N54" t="s">
        <v>3920</v>
      </c>
      <c r="O54" t="s">
        <v>548</v>
      </c>
      <c r="Q54" t="s">
        <v>158</v>
      </c>
      <c r="R54" t="s">
        <v>158</v>
      </c>
      <c r="S54" t="s">
        <v>158</v>
      </c>
      <c r="T54" s="24">
        <v>1</v>
      </c>
    </row>
    <row r="55" spans="1:20" x14ac:dyDescent="0.25">
      <c r="A55">
        <v>54</v>
      </c>
      <c r="B55" t="s">
        <v>390</v>
      </c>
      <c r="C55" t="s">
        <v>866</v>
      </c>
      <c r="D55">
        <v>2001</v>
      </c>
      <c r="E55" t="s">
        <v>867</v>
      </c>
      <c r="F55" t="s">
        <v>868</v>
      </c>
      <c r="G55" t="s">
        <v>869</v>
      </c>
      <c r="H55" t="s">
        <v>3786</v>
      </c>
      <c r="I55" t="b">
        <v>0</v>
      </c>
      <c r="J55">
        <f t="shared" si="0"/>
        <v>22</v>
      </c>
      <c r="K55" cm="1">
        <f t="array" ref="K55">IFERROR(INDEX(impact_factors!$C$1:$C$3000,MATCH(TRUE,ISNUMBER(SEARCH(H55,impact_factors!$B$1:$B$3000)),0)),IF(H55="XX",0,"X"))</f>
        <v>0</v>
      </c>
      <c r="L55">
        <v>125</v>
      </c>
      <c r="M55" t="s">
        <v>870</v>
      </c>
      <c r="N55" t="s">
        <v>871</v>
      </c>
      <c r="O55" t="s">
        <v>871</v>
      </c>
      <c r="Q55" t="s">
        <v>158</v>
      </c>
      <c r="R55" t="s">
        <v>158</v>
      </c>
      <c r="S55" t="s">
        <v>158</v>
      </c>
      <c r="T55" s="24">
        <v>2</v>
      </c>
    </row>
    <row r="56" spans="1:20" x14ac:dyDescent="0.25">
      <c r="A56">
        <v>55</v>
      </c>
      <c r="B56" t="s">
        <v>398</v>
      </c>
      <c r="C56" t="s">
        <v>872</v>
      </c>
      <c r="D56">
        <v>2020</v>
      </c>
      <c r="E56" t="s">
        <v>873</v>
      </c>
      <c r="F56" t="s">
        <v>874</v>
      </c>
      <c r="G56" t="s">
        <v>875</v>
      </c>
      <c r="H56" t="s">
        <v>3784</v>
      </c>
      <c r="I56" t="b">
        <v>1</v>
      </c>
      <c r="J56">
        <f t="shared" si="0"/>
        <v>41</v>
      </c>
      <c r="K56" cm="1">
        <f t="array" ref="K56">IFERROR(INDEX(impact_factors!$C$1:$C$3000,MATCH(TRUE,ISNUMBER(SEARCH(H56,impact_factors!$B$1:$B$3000)),0)),IF(H56="XX",0,"X"))</f>
        <v>4.0000000000000001E-3</v>
      </c>
      <c r="L56">
        <v>2</v>
      </c>
      <c r="M56" t="s">
        <v>876</v>
      </c>
      <c r="N56" t="s">
        <v>877</v>
      </c>
      <c r="O56" t="s">
        <v>878</v>
      </c>
      <c r="Q56" t="s">
        <v>158</v>
      </c>
      <c r="R56" t="s">
        <v>158</v>
      </c>
      <c r="S56" t="s">
        <v>158</v>
      </c>
      <c r="T56" s="24">
        <v>4</v>
      </c>
    </row>
    <row r="57" spans="1:20" x14ac:dyDescent="0.25">
      <c r="A57">
        <v>56</v>
      </c>
      <c r="B57" t="s">
        <v>3796</v>
      </c>
      <c r="C57" t="s">
        <v>3806</v>
      </c>
      <c r="D57">
        <v>2019</v>
      </c>
      <c r="E57" t="s">
        <v>3807</v>
      </c>
      <c r="F57" t="s">
        <v>3808</v>
      </c>
      <c r="G57" t="s">
        <v>3809</v>
      </c>
      <c r="H57" t="s">
        <v>3770</v>
      </c>
      <c r="I57" t="b">
        <v>1</v>
      </c>
      <c r="J57">
        <f t="shared" si="0"/>
        <v>40</v>
      </c>
      <c r="K57" cm="1">
        <f t="array" ref="K57">IFERROR(INDEX(impact_factors!$C$1:$C$3000,MATCH(TRUE,ISNUMBER(SEARCH(H57,impact_factors!$B$1:$B$3000)),0)),IF(H57="XX",0,"X"))</f>
        <v>4.149</v>
      </c>
      <c r="L57">
        <v>8</v>
      </c>
      <c r="M57" t="s">
        <v>3810</v>
      </c>
      <c r="N57" t="s">
        <v>3811</v>
      </c>
      <c r="O57" t="s">
        <v>3812</v>
      </c>
      <c r="Q57" t="s">
        <v>158</v>
      </c>
      <c r="R57" t="s">
        <v>158</v>
      </c>
      <c r="S57" t="s">
        <v>158</v>
      </c>
      <c r="T57" s="24">
        <v>2</v>
      </c>
    </row>
    <row r="58" spans="1:20" x14ac:dyDescent="0.25">
      <c r="A58">
        <v>57</v>
      </c>
      <c r="B58" t="s">
        <v>3813</v>
      </c>
      <c r="C58" t="s">
        <v>3814</v>
      </c>
      <c r="D58">
        <v>2007</v>
      </c>
      <c r="E58" t="s">
        <v>3815</v>
      </c>
      <c r="F58" t="s">
        <v>3816</v>
      </c>
      <c r="G58" t="s">
        <v>3817</v>
      </c>
      <c r="H58" t="s">
        <v>3818</v>
      </c>
      <c r="I58" t="b">
        <v>1</v>
      </c>
      <c r="J58">
        <f t="shared" si="0"/>
        <v>28</v>
      </c>
      <c r="K58" t="str" cm="1">
        <f t="array" ref="K58">IFERROR(INDEX(impact_factors!$C$1:$C$3000,MATCH(TRUE,ISNUMBER(SEARCH(H58,impact_factors!$B$1:$B$3000)),0)),IF(H58="XX",0,"X"))</f>
        <v>X</v>
      </c>
      <c r="L58">
        <v>4</v>
      </c>
      <c r="M58" t="s">
        <v>3819</v>
      </c>
      <c r="N58" t="s">
        <v>3820</v>
      </c>
      <c r="O58" t="s">
        <v>3821</v>
      </c>
      <c r="Q58" t="s">
        <v>158</v>
      </c>
      <c r="R58" t="s">
        <v>158</v>
      </c>
      <c r="S58" t="s">
        <v>158</v>
      </c>
      <c r="T58" s="24">
        <v>3</v>
      </c>
    </row>
    <row r="59" spans="1:20" x14ac:dyDescent="0.25">
      <c r="A59">
        <v>58</v>
      </c>
      <c r="B59" t="s">
        <v>3822</v>
      </c>
      <c r="C59" t="s">
        <v>3823</v>
      </c>
      <c r="D59">
        <v>2015</v>
      </c>
      <c r="E59" t="s">
        <v>3824</v>
      </c>
      <c r="F59" t="s">
        <v>3825</v>
      </c>
      <c r="G59" t="s">
        <v>3826</v>
      </c>
      <c r="H59" t="s">
        <v>3786</v>
      </c>
      <c r="I59" t="b">
        <v>0</v>
      </c>
      <c r="J59">
        <f t="shared" si="0"/>
        <v>36</v>
      </c>
      <c r="K59" cm="1">
        <f t="array" ref="K59">IFERROR(INDEX(impact_factors!$C$1:$C$3000,MATCH(TRUE,ISNUMBER(SEARCH(H59,impact_factors!$B$1:$B$3000)),0)),IF(H59="XX",0,"X"))</f>
        <v>0</v>
      </c>
      <c r="L59">
        <v>0</v>
      </c>
      <c r="M59" t="s">
        <v>3827</v>
      </c>
      <c r="N59" t="s">
        <v>3828</v>
      </c>
      <c r="O59" t="s">
        <v>3829</v>
      </c>
      <c r="Q59" t="s">
        <v>158</v>
      </c>
      <c r="R59" t="s">
        <v>158</v>
      </c>
      <c r="S59" t="s">
        <v>158</v>
      </c>
      <c r="T59" s="24">
        <v>2</v>
      </c>
    </row>
    <row r="60" spans="1:20" x14ac:dyDescent="0.25">
      <c r="A60">
        <v>59</v>
      </c>
      <c r="B60" t="s">
        <v>3830</v>
      </c>
      <c r="C60" t="s">
        <v>3831</v>
      </c>
      <c r="D60">
        <v>2023</v>
      </c>
      <c r="E60" t="s">
        <v>3832</v>
      </c>
      <c r="F60" t="s">
        <v>3833</v>
      </c>
      <c r="G60" t="s">
        <v>3834</v>
      </c>
      <c r="H60" t="s">
        <v>3786</v>
      </c>
      <c r="I60" t="b">
        <v>0</v>
      </c>
      <c r="J60">
        <f t="shared" si="0"/>
        <v>44</v>
      </c>
      <c r="K60" cm="1">
        <f t="array" ref="K60">IFERROR(INDEX(impact_factors!$C$1:$C$3000,MATCH(TRUE,ISNUMBER(SEARCH(H60,impact_factors!$B$1:$B$3000)),0)),IF(H60="XX",0,"X"))</f>
        <v>0</v>
      </c>
      <c r="L60">
        <v>2</v>
      </c>
      <c r="M60" t="s">
        <v>3835</v>
      </c>
      <c r="N60" t="s">
        <v>3836</v>
      </c>
      <c r="O60" t="s">
        <v>3836</v>
      </c>
      <c r="Q60" t="s">
        <v>158</v>
      </c>
      <c r="R60" t="s">
        <v>158</v>
      </c>
      <c r="S60" t="s">
        <v>158</v>
      </c>
      <c r="T60" s="24">
        <v>1</v>
      </c>
    </row>
    <row r="61" spans="1:20" x14ac:dyDescent="0.25">
      <c r="A61">
        <v>60</v>
      </c>
      <c r="B61" t="s">
        <v>3837</v>
      </c>
      <c r="C61" t="s">
        <v>3838</v>
      </c>
      <c r="D61">
        <v>2020</v>
      </c>
      <c r="E61" t="s">
        <v>3839</v>
      </c>
      <c r="F61" t="s">
        <v>3840</v>
      </c>
      <c r="G61" t="s">
        <v>3841</v>
      </c>
      <c r="H61" t="s">
        <v>3842</v>
      </c>
      <c r="I61" t="b">
        <v>1</v>
      </c>
      <c r="J61">
        <f t="shared" si="0"/>
        <v>41</v>
      </c>
      <c r="K61" cm="1">
        <f t="array" ref="K61">IFERROR(INDEX(impact_factors!$C$1:$C$3000,MATCH(TRUE,ISNUMBER(SEARCH(H61,impact_factors!$B$1:$B$3000)),0)),IF(H61="XX",0,"X"))</f>
        <v>4.2000000000000003E-2</v>
      </c>
      <c r="L61">
        <v>6</v>
      </c>
      <c r="M61" t="s">
        <v>3843</v>
      </c>
      <c r="N61" t="s">
        <v>3844</v>
      </c>
      <c r="O61" t="s">
        <v>548</v>
      </c>
      <c r="Q61" t="s">
        <v>158</v>
      </c>
      <c r="R61" t="s">
        <v>158</v>
      </c>
      <c r="S61" t="s">
        <v>158</v>
      </c>
      <c r="T61" s="24">
        <v>3</v>
      </c>
    </row>
    <row r="62" spans="1:20" x14ac:dyDescent="0.25">
      <c r="A62">
        <v>61</v>
      </c>
      <c r="B62" t="s">
        <v>3845</v>
      </c>
      <c r="C62" t="s">
        <v>3846</v>
      </c>
      <c r="D62">
        <v>2012</v>
      </c>
      <c r="E62" t="s">
        <v>3847</v>
      </c>
      <c r="F62" t="s">
        <v>3848</v>
      </c>
      <c r="G62" t="s">
        <v>3849</v>
      </c>
      <c r="H62" t="s">
        <v>3786</v>
      </c>
      <c r="I62" t="b">
        <v>0</v>
      </c>
      <c r="J62">
        <f t="shared" si="0"/>
        <v>33</v>
      </c>
      <c r="K62" cm="1">
        <f t="array" ref="K62">IFERROR(INDEX(impact_factors!$C$1:$C$3000,MATCH(TRUE,ISNUMBER(SEARCH(H62,impact_factors!$B$1:$B$3000)),0)),IF(H62="XX",0,"X"))</f>
        <v>0</v>
      </c>
      <c r="L62">
        <v>0</v>
      </c>
      <c r="M62" t="s">
        <v>3850</v>
      </c>
      <c r="N62" t="s">
        <v>3851</v>
      </c>
      <c r="O62" t="s">
        <v>3851</v>
      </c>
      <c r="Q62" t="s">
        <v>158</v>
      </c>
      <c r="R62" t="s">
        <v>158</v>
      </c>
      <c r="S62" t="s">
        <v>158</v>
      </c>
      <c r="T62" s="24">
        <v>3</v>
      </c>
    </row>
    <row r="63" spans="1:20" x14ac:dyDescent="0.25">
      <c r="A63">
        <v>62</v>
      </c>
      <c r="B63" t="s">
        <v>3852</v>
      </c>
      <c r="C63" t="s">
        <v>3853</v>
      </c>
      <c r="D63">
        <v>2018</v>
      </c>
      <c r="E63" t="s">
        <v>3854</v>
      </c>
      <c r="F63" t="s">
        <v>3855</v>
      </c>
      <c r="G63" t="s">
        <v>3856</v>
      </c>
      <c r="H63" t="s">
        <v>3786</v>
      </c>
      <c r="I63" t="b">
        <v>0</v>
      </c>
      <c r="J63">
        <f t="shared" si="0"/>
        <v>39</v>
      </c>
      <c r="K63" cm="1">
        <f t="array" ref="K63">IFERROR(INDEX(impact_factors!$C$1:$C$3000,MATCH(TRUE,ISNUMBER(SEARCH(H63,impact_factors!$B$1:$B$3000)),0)),IF(H63="XX",0,"X"))</f>
        <v>0</v>
      </c>
      <c r="L63">
        <v>0</v>
      </c>
      <c r="M63" t="s">
        <v>3857</v>
      </c>
      <c r="N63" t="s">
        <v>3858</v>
      </c>
      <c r="O63" t="s">
        <v>3858</v>
      </c>
      <c r="Q63" t="s">
        <v>158</v>
      </c>
      <c r="R63" t="s">
        <v>158</v>
      </c>
      <c r="S63" t="s">
        <v>158</v>
      </c>
      <c r="T63" s="24">
        <v>3</v>
      </c>
    </row>
    <row r="64" spans="1:20" x14ac:dyDescent="0.25">
      <c r="A64">
        <v>63</v>
      </c>
      <c r="B64" t="s">
        <v>3862</v>
      </c>
      <c r="C64" t="s">
        <v>3888</v>
      </c>
      <c r="D64">
        <v>2009</v>
      </c>
      <c r="E64" t="s">
        <v>3889</v>
      </c>
      <c r="F64" t="s">
        <v>3890</v>
      </c>
      <c r="G64" t="s">
        <v>3891</v>
      </c>
      <c r="H64" t="s">
        <v>3779</v>
      </c>
      <c r="I64" t="b">
        <v>1</v>
      </c>
      <c r="J64">
        <f t="shared" si="0"/>
        <v>30</v>
      </c>
      <c r="K64" cm="1">
        <f t="array" ref="K64">IFERROR(INDEX(impact_factors!$C$1:$C$3000,MATCH(TRUE,ISNUMBER(SEARCH(H64,impact_factors!$B$1:$B$3000)),0)),IF(H64="XX",0,"X"))</f>
        <v>0.17100000000000001</v>
      </c>
      <c r="L64">
        <v>120</v>
      </c>
      <c r="M64" t="s">
        <v>3892</v>
      </c>
      <c r="N64" t="s">
        <v>3893</v>
      </c>
      <c r="O64" t="s">
        <v>548</v>
      </c>
      <c r="Q64" t="s">
        <v>158</v>
      </c>
      <c r="R64" t="s">
        <v>158</v>
      </c>
      <c r="S64" t="s">
        <v>158</v>
      </c>
      <c r="T64" s="24">
        <v>2</v>
      </c>
    </row>
    <row r="65" spans="1:21" x14ac:dyDescent="0.25">
      <c r="A65">
        <v>64</v>
      </c>
      <c r="B65" t="s">
        <v>3863</v>
      </c>
      <c r="C65" t="s">
        <v>3864</v>
      </c>
      <c r="D65">
        <v>2014</v>
      </c>
      <c r="E65" t="s">
        <v>3865</v>
      </c>
      <c r="F65" t="s">
        <v>3866</v>
      </c>
      <c r="G65" t="s">
        <v>3867</v>
      </c>
      <c r="H65" t="s">
        <v>3871</v>
      </c>
      <c r="I65" t="b">
        <v>1</v>
      </c>
      <c r="J65">
        <f t="shared" si="0"/>
        <v>35</v>
      </c>
      <c r="K65" t="str" cm="1">
        <f t="array" ref="K65">IFERROR(INDEX(impact_factors!$C$1:$C$3000,MATCH(TRUE,ISNUMBER(SEARCH(H65,impact_factors!$B$1:$B$3000)),0)),IF(H65="XX",0,"X"))</f>
        <v>X</v>
      </c>
      <c r="L65">
        <v>4</v>
      </c>
      <c r="M65" t="s">
        <v>3868</v>
      </c>
      <c r="N65" t="s">
        <v>3869</v>
      </c>
      <c r="O65" t="s">
        <v>3870</v>
      </c>
      <c r="Q65" t="s">
        <v>158</v>
      </c>
      <c r="R65" t="s">
        <v>158</v>
      </c>
      <c r="S65" t="s">
        <v>158</v>
      </c>
      <c r="T65" s="24">
        <v>3</v>
      </c>
    </row>
    <row r="66" spans="1:21" x14ac:dyDescent="0.25">
      <c r="A66">
        <v>65</v>
      </c>
      <c r="B66" t="s">
        <v>3872</v>
      </c>
      <c r="C66" t="s">
        <v>3873</v>
      </c>
      <c r="D66">
        <v>2013</v>
      </c>
      <c r="E66" t="s">
        <v>3874</v>
      </c>
      <c r="F66" t="s">
        <v>3875</v>
      </c>
      <c r="G66" t="s">
        <v>3876</v>
      </c>
      <c r="H66" t="s">
        <v>3877</v>
      </c>
      <c r="I66" t="b">
        <v>1</v>
      </c>
      <c r="J66">
        <f t="shared" si="0"/>
        <v>34</v>
      </c>
      <c r="K66" cm="1">
        <f t="array" ref="K66">IFERROR(INDEX(impact_factors!$C$1:$C$3000,MATCH(TRUE,ISNUMBER(SEARCH(H66,impact_factors!$B$1:$B$3000)),0)),IF(H66="XX",0,"X"))</f>
        <v>0.19600000000000001</v>
      </c>
      <c r="L66">
        <v>166</v>
      </c>
      <c r="M66" t="s">
        <v>3878</v>
      </c>
      <c r="N66" t="s">
        <v>3879</v>
      </c>
      <c r="O66" t="s">
        <v>548</v>
      </c>
      <c r="Q66" t="s">
        <v>158</v>
      </c>
      <c r="R66" t="s">
        <v>158</v>
      </c>
      <c r="S66" t="s">
        <v>158</v>
      </c>
      <c r="T66" s="24">
        <v>1</v>
      </c>
    </row>
    <row r="67" spans="1:21" x14ac:dyDescent="0.25">
      <c r="A67">
        <v>66</v>
      </c>
      <c r="B67" t="s">
        <v>3880</v>
      </c>
      <c r="C67" t="s">
        <v>3881</v>
      </c>
      <c r="D67">
        <v>1998</v>
      </c>
      <c r="E67" t="s">
        <v>3882</v>
      </c>
      <c r="F67" t="s">
        <v>3883</v>
      </c>
      <c r="G67" t="s">
        <v>3884</v>
      </c>
      <c r="H67" t="s">
        <v>3885</v>
      </c>
      <c r="I67" t="b">
        <v>1</v>
      </c>
      <c r="J67">
        <f t="shared" ref="J67:J116" si="1">D67-MIN($D$2:$D$116)</f>
        <v>19</v>
      </c>
      <c r="K67" t="str" cm="1">
        <f t="array" ref="K67">IFERROR(INDEX(impact_factors!$C$1:$C$3000,MATCH(TRUE,ISNUMBER(SEARCH(H67,impact_factors!$B$1:$B$3000)),0)),IF(H67="XX",0,"X"))</f>
        <v>X</v>
      </c>
      <c r="L67">
        <v>6</v>
      </c>
      <c r="M67" t="s">
        <v>3886</v>
      </c>
      <c r="N67" t="s">
        <v>3887</v>
      </c>
      <c r="O67" t="s">
        <v>3887</v>
      </c>
      <c r="Q67" t="s">
        <v>158</v>
      </c>
      <c r="R67" t="s">
        <v>158</v>
      </c>
      <c r="S67" t="s">
        <v>158</v>
      </c>
      <c r="T67" s="24">
        <v>4</v>
      </c>
    </row>
    <row r="68" spans="1:21" x14ac:dyDescent="0.25">
      <c r="A68">
        <v>67</v>
      </c>
      <c r="B68" t="s">
        <v>3894</v>
      </c>
      <c r="C68" t="s">
        <v>3895</v>
      </c>
      <c r="D68">
        <v>2015</v>
      </c>
      <c r="E68" t="s">
        <v>3896</v>
      </c>
      <c r="F68" t="s">
        <v>3897</v>
      </c>
      <c r="G68" t="s">
        <v>3898</v>
      </c>
      <c r="H68" t="s">
        <v>3877</v>
      </c>
      <c r="I68" t="b">
        <v>1</v>
      </c>
      <c r="J68">
        <f t="shared" si="1"/>
        <v>36</v>
      </c>
      <c r="K68" cm="1">
        <f t="array" ref="K68">IFERROR(INDEX(impact_factors!$C$1:$C$3000,MATCH(TRUE,ISNUMBER(SEARCH(H68,impact_factors!$B$1:$B$3000)),0)),IF(H68="XX",0,"X"))</f>
        <v>0.19600000000000001</v>
      </c>
      <c r="L68">
        <v>118</v>
      </c>
      <c r="M68" t="s">
        <v>3899</v>
      </c>
      <c r="N68" t="s">
        <v>3900</v>
      </c>
      <c r="O68" t="s">
        <v>3901</v>
      </c>
      <c r="Q68" t="s">
        <v>158</v>
      </c>
      <c r="R68" t="s">
        <v>158</v>
      </c>
      <c r="S68" t="s">
        <v>158</v>
      </c>
      <c r="T68" s="24">
        <v>2</v>
      </c>
    </row>
    <row r="69" spans="1:21" x14ac:dyDescent="0.25">
      <c r="A69">
        <v>68</v>
      </c>
      <c r="B69" t="s">
        <v>3902</v>
      </c>
      <c r="C69" t="s">
        <v>3903</v>
      </c>
      <c r="D69">
        <v>2012</v>
      </c>
      <c r="E69" t="s">
        <v>3904</v>
      </c>
      <c r="F69" t="s">
        <v>3905</v>
      </c>
      <c r="G69" t="s">
        <v>3906</v>
      </c>
      <c r="H69" t="s">
        <v>3907</v>
      </c>
      <c r="I69" t="b">
        <v>1</v>
      </c>
      <c r="J69">
        <f t="shared" si="1"/>
        <v>33</v>
      </c>
      <c r="K69" t="str" cm="1">
        <f t="array" ref="K69">IFERROR(INDEX(impact_factors!$C$1:$C$3000,MATCH(TRUE,ISNUMBER(SEARCH(H69,impact_factors!$B$1:$B$3000)),0)),IF(H69="XX",0,"X"))</f>
        <v>X</v>
      </c>
      <c r="L69">
        <v>149</v>
      </c>
      <c r="M69" t="s">
        <v>3908</v>
      </c>
      <c r="N69" t="s">
        <v>3909</v>
      </c>
      <c r="O69" t="s">
        <v>3910</v>
      </c>
      <c r="Q69" t="s">
        <v>158</v>
      </c>
      <c r="R69" t="s">
        <v>158</v>
      </c>
      <c r="S69" t="s">
        <v>158</v>
      </c>
      <c r="T69" s="24">
        <v>3</v>
      </c>
    </row>
    <row r="70" spans="1:21" x14ac:dyDescent="0.25">
      <c r="A70">
        <v>69</v>
      </c>
      <c r="B70" t="s">
        <v>3913</v>
      </c>
      <c r="C70" t="s">
        <v>3914</v>
      </c>
      <c r="D70">
        <v>2017</v>
      </c>
      <c r="E70" t="s">
        <v>3915</v>
      </c>
      <c r="F70" t="s">
        <v>3916</v>
      </c>
      <c r="G70" t="s">
        <v>3917</v>
      </c>
      <c r="H70" t="s">
        <v>3918</v>
      </c>
      <c r="I70" t="b">
        <v>1</v>
      </c>
      <c r="J70">
        <f t="shared" si="1"/>
        <v>38</v>
      </c>
      <c r="K70" cm="1">
        <f t="array" ref="K70">IFERROR(INDEX(impact_factors!$C$1:$C$3000,MATCH(TRUE,ISNUMBER(SEARCH(H70,impact_factors!$B$1:$B$3000)),0)),IF(H70="XX",0,"X"))</f>
        <v>0.04</v>
      </c>
      <c r="L70">
        <v>4</v>
      </c>
      <c r="M70" t="s">
        <v>3911</v>
      </c>
      <c r="N70" t="s">
        <v>3912</v>
      </c>
      <c r="O70" t="s">
        <v>3912</v>
      </c>
      <c r="Q70" t="s">
        <v>158</v>
      </c>
      <c r="R70" t="s">
        <v>158</v>
      </c>
      <c r="S70" t="s">
        <v>158</v>
      </c>
      <c r="T70" s="24">
        <v>3</v>
      </c>
    </row>
    <row r="71" spans="1:21" x14ac:dyDescent="0.25">
      <c r="A71">
        <v>70</v>
      </c>
      <c r="B71" t="s">
        <v>3927</v>
      </c>
      <c r="C71" t="s">
        <v>3864</v>
      </c>
      <c r="D71">
        <v>2012</v>
      </c>
      <c r="E71" t="s">
        <v>3928</v>
      </c>
      <c r="F71" t="s">
        <v>3929</v>
      </c>
      <c r="G71" t="s">
        <v>3930</v>
      </c>
      <c r="H71" t="s">
        <v>3786</v>
      </c>
      <c r="I71" t="b">
        <v>0</v>
      </c>
      <c r="J71">
        <f t="shared" si="1"/>
        <v>33</v>
      </c>
      <c r="K71" cm="1">
        <f t="array" ref="K71">IFERROR(INDEX(impact_factors!$C$1:$C$3000,MATCH(TRUE,ISNUMBER(SEARCH(H71,impact_factors!$B$1:$B$3000)),0)),IF(H71="XX",0,"X"))</f>
        <v>0</v>
      </c>
      <c r="L71">
        <v>2</v>
      </c>
      <c r="M71" t="s">
        <v>3931</v>
      </c>
      <c r="N71" t="s">
        <v>3932</v>
      </c>
      <c r="O71" t="s">
        <v>3932</v>
      </c>
      <c r="Q71" t="s">
        <v>158</v>
      </c>
      <c r="R71" t="s">
        <v>158</v>
      </c>
      <c r="S71" t="s">
        <v>158</v>
      </c>
      <c r="T71" s="24">
        <v>2</v>
      </c>
    </row>
    <row r="72" spans="1:21" x14ac:dyDescent="0.25">
      <c r="A72">
        <v>71</v>
      </c>
      <c r="B72" t="s">
        <v>3933</v>
      </c>
      <c r="C72" t="s">
        <v>3934</v>
      </c>
      <c r="D72">
        <v>2019</v>
      </c>
      <c r="E72" t="s">
        <v>3935</v>
      </c>
      <c r="F72" t="s">
        <v>3936</v>
      </c>
      <c r="G72" t="s">
        <v>3937</v>
      </c>
      <c r="H72" t="s">
        <v>3938</v>
      </c>
      <c r="I72" t="b">
        <v>1</v>
      </c>
      <c r="J72">
        <f t="shared" si="1"/>
        <v>40</v>
      </c>
      <c r="K72" t="str" cm="1">
        <f t="array" ref="K72">IFERROR(INDEX(impact_factors!$C$1:$C$3000,MATCH(TRUE,ISNUMBER(SEARCH(H72,impact_factors!$B$1:$B$3000)),0)),IF(H72="XX",0,"X"))</f>
        <v>X</v>
      </c>
      <c r="L72">
        <v>15</v>
      </c>
      <c r="M72" t="s">
        <v>3939</v>
      </c>
      <c r="N72" t="s">
        <v>3940</v>
      </c>
      <c r="O72" t="s">
        <v>3941</v>
      </c>
      <c r="Q72" t="s">
        <v>158</v>
      </c>
      <c r="R72" t="s">
        <v>158</v>
      </c>
      <c r="S72" t="s">
        <v>158</v>
      </c>
      <c r="T72" s="24">
        <v>3</v>
      </c>
    </row>
    <row r="73" spans="1:21" x14ac:dyDescent="0.25">
      <c r="A73">
        <v>72</v>
      </c>
      <c r="B73" t="s">
        <v>3943</v>
      </c>
      <c r="C73" t="s">
        <v>3944</v>
      </c>
      <c r="D73">
        <v>2005</v>
      </c>
      <c r="E73" t="s">
        <v>3945</v>
      </c>
      <c r="F73" t="s">
        <v>3946</v>
      </c>
      <c r="G73" t="s">
        <v>3947</v>
      </c>
      <c r="H73" t="s">
        <v>3786</v>
      </c>
      <c r="I73" t="b">
        <v>0</v>
      </c>
      <c r="J73">
        <f t="shared" si="1"/>
        <v>26</v>
      </c>
      <c r="K73" cm="1">
        <f t="array" ref="K73">IFERROR(INDEX(impact_factors!$C$1:$C$3000,MATCH(TRUE,ISNUMBER(SEARCH(H73,impact_factors!$B$1:$B$3000)),0)),IF(H73="XX",0,"X"))</f>
        <v>0</v>
      </c>
      <c r="L73">
        <v>0</v>
      </c>
      <c r="M73" t="s">
        <v>3948</v>
      </c>
      <c r="N73" t="s">
        <v>3949</v>
      </c>
      <c r="O73" t="s">
        <v>3950</v>
      </c>
      <c r="Q73" t="s">
        <v>158</v>
      </c>
      <c r="R73" t="s">
        <v>158</v>
      </c>
      <c r="S73" t="s">
        <v>158</v>
      </c>
      <c r="T73" s="24">
        <v>3</v>
      </c>
    </row>
    <row r="74" spans="1:21" x14ac:dyDescent="0.25">
      <c r="A74">
        <v>73</v>
      </c>
      <c r="B74" t="s">
        <v>3951</v>
      </c>
      <c r="C74" t="s">
        <v>3952</v>
      </c>
      <c r="D74">
        <v>2022</v>
      </c>
      <c r="E74" t="s">
        <v>3953</v>
      </c>
      <c r="F74" t="s">
        <v>3954</v>
      </c>
      <c r="G74" t="s">
        <v>3955</v>
      </c>
      <c r="H74" t="s">
        <v>3956</v>
      </c>
      <c r="I74" t="b">
        <v>1</v>
      </c>
      <c r="J74">
        <f t="shared" si="1"/>
        <v>43</v>
      </c>
      <c r="K74" cm="1">
        <f t="array" ref="K74">IFERROR(INDEX(impact_factors!$C$1:$C$3000,MATCH(TRUE,ISNUMBER(SEARCH(H74,impact_factors!$B$1:$B$3000)),0)),IF(H74="XX",0,"X"))</f>
        <v>2.9000000000000001E-2</v>
      </c>
      <c r="L74">
        <v>0</v>
      </c>
      <c r="M74" t="s">
        <v>3957</v>
      </c>
      <c r="N74" t="s">
        <v>3958</v>
      </c>
      <c r="O74" t="s">
        <v>3959</v>
      </c>
      <c r="Q74" t="s">
        <v>158</v>
      </c>
      <c r="R74" t="s">
        <v>158</v>
      </c>
      <c r="S74" t="s">
        <v>158</v>
      </c>
      <c r="T74" s="24">
        <v>3</v>
      </c>
    </row>
    <row r="75" spans="1:21" s="192" customFormat="1" ht="15.75" thickBot="1" x14ac:dyDescent="0.3">
      <c r="A75" s="192">
        <v>74</v>
      </c>
      <c r="B75" s="192" t="s">
        <v>3960</v>
      </c>
      <c r="C75" s="192" t="s">
        <v>3823</v>
      </c>
      <c r="D75" s="192">
        <v>2016</v>
      </c>
      <c r="E75" s="192" t="s">
        <v>3961</v>
      </c>
      <c r="F75" s="192" t="s">
        <v>3962</v>
      </c>
      <c r="G75" s="192" t="s">
        <v>3963</v>
      </c>
      <c r="H75" s="192" t="s">
        <v>3770</v>
      </c>
      <c r="I75" s="192" t="b">
        <v>1</v>
      </c>
      <c r="J75" s="192">
        <f t="shared" si="1"/>
        <v>37</v>
      </c>
      <c r="K75" s="192" cm="1">
        <f t="array" ref="K75">IFERROR(INDEX(impact_factors!$C$1:$C$3000,MATCH(TRUE,ISNUMBER(SEARCH(H75,impact_factors!$B$1:$B$3000)),0)),IF(H75="XX",0,"X"))</f>
        <v>4.149</v>
      </c>
      <c r="L75" s="192">
        <v>6</v>
      </c>
      <c r="M75" s="192" t="s">
        <v>3964</v>
      </c>
      <c r="N75" s="192" t="s">
        <v>3828</v>
      </c>
      <c r="O75" s="192" t="s">
        <v>548</v>
      </c>
      <c r="Q75" s="192" t="s">
        <v>158</v>
      </c>
      <c r="R75" s="192" t="s">
        <v>158</v>
      </c>
      <c r="S75" s="192" t="s">
        <v>158</v>
      </c>
      <c r="T75" s="193">
        <v>2</v>
      </c>
    </row>
    <row r="76" spans="1:21" ht="15.75" thickTop="1" x14ac:dyDescent="0.25">
      <c r="A76">
        <v>75</v>
      </c>
      <c r="B76" t="s">
        <v>3975</v>
      </c>
      <c r="C76" t="s">
        <v>3976</v>
      </c>
      <c r="D76">
        <v>2010</v>
      </c>
      <c r="E76" t="s">
        <v>3977</v>
      </c>
      <c r="F76" t="s">
        <v>3978</v>
      </c>
      <c r="G76" t="s">
        <v>85</v>
      </c>
      <c r="H76" t="s">
        <v>3979</v>
      </c>
      <c r="I76" t="b">
        <v>1</v>
      </c>
      <c r="J76">
        <f t="shared" si="1"/>
        <v>31</v>
      </c>
      <c r="K76" cm="1">
        <f t="array" ref="K76">IFERROR(INDEX(impact_factors!$C$1:$C$3000,MATCH(TRUE,ISNUMBER(SEARCH(H76,impact_factors!$B$1:$B$3000)),0)),IF(H76="XX",0,"X"))</f>
        <v>0.78100000000000003</v>
      </c>
      <c r="L76">
        <v>289</v>
      </c>
      <c r="M76" t="s">
        <v>85</v>
      </c>
      <c r="N76" t="s">
        <v>85</v>
      </c>
      <c r="O76" t="s">
        <v>85</v>
      </c>
      <c r="Q76" t="s">
        <v>158</v>
      </c>
      <c r="R76" t="s">
        <v>158</v>
      </c>
      <c r="S76" t="s">
        <v>158</v>
      </c>
      <c r="T76" s="24">
        <v>2</v>
      </c>
      <c r="U76" t="s">
        <v>4490</v>
      </c>
    </row>
    <row r="77" spans="1:21" x14ac:dyDescent="0.25">
      <c r="A77">
        <v>76</v>
      </c>
      <c r="B77" t="s">
        <v>3980</v>
      </c>
      <c r="C77" t="s">
        <v>3981</v>
      </c>
      <c r="D77">
        <v>1995</v>
      </c>
      <c r="E77" t="s">
        <v>3982</v>
      </c>
      <c r="F77" t="s">
        <v>3983</v>
      </c>
      <c r="G77" t="s">
        <v>85</v>
      </c>
      <c r="H77" t="s">
        <v>3780</v>
      </c>
      <c r="I77" t="b">
        <v>1</v>
      </c>
      <c r="J77">
        <f t="shared" si="1"/>
        <v>16</v>
      </c>
      <c r="K77" cm="1">
        <f t="array" ref="K77">IFERROR(INDEX(impact_factors!$C$1:$C$3000,MATCH(TRUE,ISNUMBER(SEARCH(H77,impact_factors!$B$1:$B$3000)),0)),IF(H77="XX",0,"X"))</f>
        <v>3.0070000000000001</v>
      </c>
      <c r="L77">
        <v>321</v>
      </c>
      <c r="M77" t="s">
        <v>85</v>
      </c>
      <c r="N77" t="s">
        <v>85</v>
      </c>
      <c r="O77" t="s">
        <v>85</v>
      </c>
      <c r="Q77" t="s">
        <v>158</v>
      </c>
      <c r="R77" t="s">
        <v>158</v>
      </c>
      <c r="S77" t="s">
        <v>158</v>
      </c>
      <c r="T77" s="24">
        <v>4</v>
      </c>
    </row>
    <row r="78" spans="1:21" x14ac:dyDescent="0.25">
      <c r="A78">
        <v>77</v>
      </c>
      <c r="B78" t="s">
        <v>3984</v>
      </c>
      <c r="C78" t="s">
        <v>3985</v>
      </c>
      <c r="D78">
        <v>1991</v>
      </c>
      <c r="E78" t="s">
        <v>3986</v>
      </c>
      <c r="F78" t="s">
        <v>3987</v>
      </c>
      <c r="G78" t="s">
        <v>85</v>
      </c>
      <c r="H78" t="s">
        <v>3988</v>
      </c>
      <c r="I78" t="b">
        <v>1</v>
      </c>
      <c r="J78">
        <f t="shared" si="1"/>
        <v>12</v>
      </c>
      <c r="K78" cm="1">
        <f t="array" ref="K78">IFERROR(INDEX(impact_factors!$C$1:$C$3000,MATCH(TRUE,ISNUMBER(SEARCH(H78,impact_factors!$B$1:$B$3000)),0)),IF(H78="XX",0,"X"))</f>
        <v>3.0920000000000001</v>
      </c>
      <c r="L78">
        <v>3590</v>
      </c>
      <c r="M78" t="s">
        <v>85</v>
      </c>
      <c r="N78" t="s">
        <v>85</v>
      </c>
      <c r="O78" t="s">
        <v>85</v>
      </c>
      <c r="Q78" t="s">
        <v>158</v>
      </c>
      <c r="R78" t="s">
        <v>158</v>
      </c>
      <c r="S78" t="s">
        <v>158</v>
      </c>
      <c r="T78" s="24">
        <v>3</v>
      </c>
    </row>
    <row r="79" spans="1:21" x14ac:dyDescent="0.25">
      <c r="A79">
        <v>78</v>
      </c>
      <c r="B79" t="s">
        <v>3989</v>
      </c>
      <c r="C79" t="s">
        <v>3990</v>
      </c>
      <c r="D79">
        <v>2002</v>
      </c>
      <c r="E79" t="s">
        <v>3991</v>
      </c>
      <c r="F79" t="s">
        <v>3992</v>
      </c>
      <c r="G79" t="s">
        <v>85</v>
      </c>
      <c r="H79" t="s">
        <v>3993</v>
      </c>
      <c r="I79" t="b">
        <v>1</v>
      </c>
      <c r="J79">
        <f t="shared" si="1"/>
        <v>23</v>
      </c>
      <c r="K79" cm="1">
        <f t="array" ref="K79">IFERROR(INDEX(impact_factors!$C$1:$C$3000,MATCH(TRUE,ISNUMBER(SEARCH(H79,impact_factors!$B$1:$B$3000)),0)),IF(H79="XX",0,"X"))</f>
        <v>3.879</v>
      </c>
      <c r="L79">
        <v>321</v>
      </c>
      <c r="M79" t="s">
        <v>85</v>
      </c>
      <c r="N79" t="s">
        <v>85</v>
      </c>
      <c r="O79" t="s">
        <v>85</v>
      </c>
      <c r="Q79" t="s">
        <v>158</v>
      </c>
      <c r="R79" t="s">
        <v>158</v>
      </c>
      <c r="S79" t="s">
        <v>158</v>
      </c>
      <c r="T79" s="24">
        <v>1</v>
      </c>
    </row>
    <row r="80" spans="1:21" x14ac:dyDescent="0.25">
      <c r="A80">
        <v>79</v>
      </c>
      <c r="B80" t="s">
        <v>4003</v>
      </c>
      <c r="C80" t="s">
        <v>4004</v>
      </c>
      <c r="D80">
        <v>1998</v>
      </c>
      <c r="E80" t="s">
        <v>4005</v>
      </c>
      <c r="F80" t="s">
        <v>4006</v>
      </c>
      <c r="G80" t="s">
        <v>85</v>
      </c>
      <c r="H80" t="s">
        <v>3780</v>
      </c>
      <c r="I80" t="b">
        <v>1</v>
      </c>
      <c r="J80">
        <f t="shared" si="1"/>
        <v>19</v>
      </c>
      <c r="K80" cm="1">
        <f t="array" ref="K80">IFERROR(INDEX(impact_factors!$C$1:$C$3000,MATCH(TRUE,ISNUMBER(SEARCH(H80,impact_factors!$B$1:$B$3000)),0)),IF(H80="XX",0,"X"))</f>
        <v>3.0070000000000001</v>
      </c>
      <c r="L80">
        <v>588</v>
      </c>
      <c r="M80" t="s">
        <v>85</v>
      </c>
      <c r="N80" t="s">
        <v>85</v>
      </c>
      <c r="O80" t="s">
        <v>85</v>
      </c>
      <c r="Q80" t="s">
        <v>158</v>
      </c>
      <c r="R80" t="s">
        <v>158</v>
      </c>
      <c r="S80" t="s">
        <v>158</v>
      </c>
      <c r="T80" s="24">
        <v>4</v>
      </c>
    </row>
    <row r="81" spans="1:20" x14ac:dyDescent="0.25">
      <c r="A81">
        <v>80</v>
      </c>
      <c r="B81" t="s">
        <v>4019</v>
      </c>
      <c r="C81" t="s">
        <v>4020</v>
      </c>
      <c r="D81">
        <v>2014</v>
      </c>
      <c r="E81" t="s">
        <v>4021</v>
      </c>
      <c r="F81" t="s">
        <v>4022</v>
      </c>
      <c r="G81" t="s">
        <v>85</v>
      </c>
      <c r="H81" t="s">
        <v>4023</v>
      </c>
      <c r="I81" t="b">
        <v>1</v>
      </c>
      <c r="J81">
        <f t="shared" si="1"/>
        <v>35</v>
      </c>
      <c r="K81" cm="1">
        <f t="array" ref="K81">IFERROR(INDEX(impact_factors!$C$1:$C$3000,MATCH(TRUE,ISNUMBER(SEARCH(H81,impact_factors!$B$1:$B$3000)),0)),IF(H81="XX",0,"X"))</f>
        <v>1.159</v>
      </c>
      <c r="L81">
        <v>73</v>
      </c>
      <c r="M81" t="s">
        <v>85</v>
      </c>
      <c r="N81" t="s">
        <v>85</v>
      </c>
      <c r="O81" t="s">
        <v>85</v>
      </c>
      <c r="Q81" t="s">
        <v>158</v>
      </c>
      <c r="R81" t="s">
        <v>158</v>
      </c>
      <c r="S81" t="s">
        <v>158</v>
      </c>
      <c r="T81" s="24">
        <v>4</v>
      </c>
    </row>
    <row r="82" spans="1:20" x14ac:dyDescent="0.25">
      <c r="A82">
        <v>81</v>
      </c>
      <c r="B82" t="s">
        <v>4032</v>
      </c>
      <c r="C82" t="s">
        <v>4033</v>
      </c>
      <c r="D82">
        <v>2014</v>
      </c>
      <c r="E82" t="s">
        <v>4034</v>
      </c>
      <c r="F82" t="s">
        <v>4035</v>
      </c>
      <c r="G82" t="s">
        <v>85</v>
      </c>
      <c r="H82" t="s">
        <v>4036</v>
      </c>
      <c r="I82" t="b">
        <v>1</v>
      </c>
      <c r="J82">
        <f t="shared" si="1"/>
        <v>35</v>
      </c>
      <c r="K82" cm="1">
        <f t="array" ref="K82">IFERROR(INDEX(impact_factors!$C$1:$C$3000,MATCH(TRUE,ISNUMBER(SEARCH(H82,impact_factors!$B$1:$B$3000)),0)),IF(H82="XX",0,"X"))</f>
        <v>0.52800000000000002</v>
      </c>
      <c r="L82">
        <v>17</v>
      </c>
      <c r="M82" t="s">
        <v>85</v>
      </c>
      <c r="N82" t="s">
        <v>85</v>
      </c>
      <c r="O82" t="s">
        <v>85</v>
      </c>
      <c r="Q82" t="s">
        <v>158</v>
      </c>
      <c r="R82" t="s">
        <v>158</v>
      </c>
      <c r="S82" t="s">
        <v>158</v>
      </c>
      <c r="T82" s="24">
        <v>1</v>
      </c>
    </row>
    <row r="83" spans="1:20" x14ac:dyDescent="0.25">
      <c r="A83">
        <v>82</v>
      </c>
      <c r="B83" t="s">
        <v>4041</v>
      </c>
      <c r="C83" t="s">
        <v>4042</v>
      </c>
      <c r="D83">
        <v>1995</v>
      </c>
      <c r="E83" t="s">
        <v>4043</v>
      </c>
      <c r="F83" t="s">
        <v>4044</v>
      </c>
      <c r="G83" t="s">
        <v>85</v>
      </c>
      <c r="H83" t="s">
        <v>4045</v>
      </c>
      <c r="I83" t="b">
        <v>1</v>
      </c>
      <c r="J83">
        <f t="shared" si="1"/>
        <v>16</v>
      </c>
      <c r="K83" cm="1">
        <f t="array" ref="K83">IFERROR(INDEX(impact_factors!$C$1:$C$3000,MATCH(TRUE,ISNUMBER(SEARCH(H83,impact_factors!$B$1:$B$3000)),0)),IF(H83="XX",0,"X"))</f>
        <v>3.5000000000000003E-2</v>
      </c>
      <c r="L83">
        <v>1789</v>
      </c>
      <c r="M83" t="s">
        <v>85</v>
      </c>
      <c r="N83" t="s">
        <v>85</v>
      </c>
      <c r="O83" t="s">
        <v>85</v>
      </c>
      <c r="Q83" t="s">
        <v>158</v>
      </c>
      <c r="R83" t="s">
        <v>158</v>
      </c>
      <c r="S83" t="s">
        <v>158</v>
      </c>
      <c r="T83" s="24">
        <v>2</v>
      </c>
    </row>
    <row r="84" spans="1:20" x14ac:dyDescent="0.25">
      <c r="A84">
        <v>83</v>
      </c>
      <c r="B84" t="s">
        <v>4046</v>
      </c>
      <c r="C84" t="s">
        <v>4047</v>
      </c>
      <c r="D84">
        <v>2011</v>
      </c>
      <c r="E84" t="s">
        <v>4048</v>
      </c>
      <c r="F84" t="s">
        <v>4049</v>
      </c>
      <c r="G84" t="s">
        <v>85</v>
      </c>
      <c r="H84" t="s">
        <v>3780</v>
      </c>
      <c r="I84" t="b">
        <v>1</v>
      </c>
      <c r="J84">
        <f t="shared" si="1"/>
        <v>32</v>
      </c>
      <c r="K84" cm="1">
        <f t="array" ref="K84">IFERROR(INDEX(impact_factors!$C$1:$C$3000,MATCH(TRUE,ISNUMBER(SEARCH(H84,impact_factors!$B$1:$B$3000)),0)),IF(H84="XX",0,"X"))</f>
        <v>3.0070000000000001</v>
      </c>
      <c r="L84">
        <v>783</v>
      </c>
      <c r="M84" t="s">
        <v>85</v>
      </c>
      <c r="N84" t="s">
        <v>85</v>
      </c>
      <c r="O84" t="s">
        <v>85</v>
      </c>
      <c r="Q84" t="s">
        <v>158</v>
      </c>
      <c r="R84" t="s">
        <v>158</v>
      </c>
      <c r="S84" t="s">
        <v>158</v>
      </c>
      <c r="T84" s="24">
        <v>1</v>
      </c>
    </row>
    <row r="85" spans="1:20" x14ac:dyDescent="0.25">
      <c r="A85">
        <v>84</v>
      </c>
      <c r="B85" t="s">
        <v>4050</v>
      </c>
      <c r="C85" t="s">
        <v>4051</v>
      </c>
      <c r="D85">
        <v>1998</v>
      </c>
      <c r="E85" t="s">
        <v>4052</v>
      </c>
      <c r="F85" t="s">
        <v>4053</v>
      </c>
      <c r="G85" t="s">
        <v>85</v>
      </c>
      <c r="H85" t="s">
        <v>4054</v>
      </c>
      <c r="I85" t="b">
        <v>1</v>
      </c>
      <c r="J85">
        <f t="shared" si="1"/>
        <v>19</v>
      </c>
      <c r="K85" cm="1">
        <f t="array" ref="K85">IFERROR(INDEX(impact_factors!$C$1:$C$3000,MATCH(TRUE,ISNUMBER(SEARCH(H85,impact_factors!$B$1:$B$3000)),0)),IF(H85="XX",0,"X"))</f>
        <v>0.186</v>
      </c>
      <c r="L85">
        <v>284</v>
      </c>
      <c r="M85" t="s">
        <v>85</v>
      </c>
      <c r="N85" t="s">
        <v>85</v>
      </c>
      <c r="O85" t="s">
        <v>85</v>
      </c>
      <c r="Q85" t="s">
        <v>158</v>
      </c>
      <c r="R85" t="s">
        <v>158</v>
      </c>
      <c r="S85" t="s">
        <v>158</v>
      </c>
      <c r="T85" s="24">
        <v>4</v>
      </c>
    </row>
    <row r="86" spans="1:20" x14ac:dyDescent="0.25">
      <c r="A86">
        <v>85</v>
      </c>
      <c r="B86" t="s">
        <v>4055</v>
      </c>
      <c r="C86" t="s">
        <v>4056</v>
      </c>
      <c r="D86">
        <v>2010</v>
      </c>
      <c r="E86" t="s">
        <v>4057</v>
      </c>
      <c r="F86" t="s">
        <v>4058</v>
      </c>
      <c r="G86" t="s">
        <v>85</v>
      </c>
      <c r="H86" t="s">
        <v>4059</v>
      </c>
      <c r="I86" t="b">
        <v>1</v>
      </c>
      <c r="J86">
        <f t="shared" si="1"/>
        <v>31</v>
      </c>
      <c r="K86" cm="1">
        <f t="array" ref="K86">IFERROR(INDEX(impact_factors!$C$1:$C$3000,MATCH(TRUE,ISNUMBER(SEARCH(H86,impact_factors!$B$1:$B$3000)),0)),IF(H86="XX",0,"X"))</f>
        <v>4.3029999999999999</v>
      </c>
      <c r="L86">
        <v>252</v>
      </c>
      <c r="M86" t="s">
        <v>85</v>
      </c>
      <c r="N86" t="s">
        <v>85</v>
      </c>
      <c r="O86" t="s">
        <v>85</v>
      </c>
      <c r="Q86" t="s">
        <v>158</v>
      </c>
      <c r="R86" t="s">
        <v>158</v>
      </c>
      <c r="S86" t="s">
        <v>158</v>
      </c>
      <c r="T86" s="24">
        <v>4</v>
      </c>
    </row>
    <row r="87" spans="1:20" x14ac:dyDescent="0.25">
      <c r="A87">
        <v>86</v>
      </c>
      <c r="B87" t="s">
        <v>4060</v>
      </c>
      <c r="C87" t="s">
        <v>4061</v>
      </c>
      <c r="D87">
        <v>1991</v>
      </c>
      <c r="E87" t="s">
        <v>4062</v>
      </c>
      <c r="F87" t="s">
        <v>4063</v>
      </c>
      <c r="G87" t="s">
        <v>85</v>
      </c>
      <c r="H87" t="s">
        <v>3777</v>
      </c>
      <c r="I87" t="b">
        <v>1</v>
      </c>
      <c r="J87">
        <f t="shared" si="1"/>
        <v>12</v>
      </c>
      <c r="K87" cm="1">
        <f t="array" ref="K87">IFERROR(INDEX(impact_factors!$C$1:$C$3000,MATCH(TRUE,ISNUMBER(SEARCH(H87,impact_factors!$B$1:$B$3000)),0)),IF(H87="XX",0,"X"))</f>
        <v>0.29799999999999999</v>
      </c>
      <c r="L87">
        <v>88</v>
      </c>
      <c r="M87" t="s">
        <v>85</v>
      </c>
      <c r="N87" t="s">
        <v>85</v>
      </c>
      <c r="O87" t="s">
        <v>85</v>
      </c>
      <c r="Q87" t="s">
        <v>158</v>
      </c>
      <c r="R87" t="s">
        <v>158</v>
      </c>
      <c r="S87" t="s">
        <v>158</v>
      </c>
      <c r="T87" s="24">
        <v>4</v>
      </c>
    </row>
    <row r="88" spans="1:20" x14ac:dyDescent="0.25">
      <c r="A88">
        <v>87</v>
      </c>
      <c r="B88" t="s">
        <v>4080</v>
      </c>
      <c r="C88" t="s">
        <v>4081</v>
      </c>
      <c r="D88">
        <v>2001</v>
      </c>
      <c r="E88" t="s">
        <v>4082</v>
      </c>
      <c r="F88" t="s">
        <v>4083</v>
      </c>
      <c r="G88" t="s">
        <v>85</v>
      </c>
      <c r="H88" t="s">
        <v>3780</v>
      </c>
      <c r="I88" t="b">
        <v>1</v>
      </c>
      <c r="J88">
        <f t="shared" si="1"/>
        <v>22</v>
      </c>
      <c r="K88" cm="1">
        <f t="array" ref="K88">IFERROR(INDEX(impact_factors!$C$1:$C$3000,MATCH(TRUE,ISNUMBER(SEARCH(H88,impact_factors!$B$1:$B$3000)),0)),IF(H88="XX",0,"X"))</f>
        <v>3.0070000000000001</v>
      </c>
      <c r="L88">
        <v>2852</v>
      </c>
      <c r="M88" t="s">
        <v>85</v>
      </c>
      <c r="N88" t="s">
        <v>85</v>
      </c>
      <c r="O88" t="s">
        <v>85</v>
      </c>
      <c r="Q88" t="s">
        <v>158</v>
      </c>
      <c r="R88" t="s">
        <v>158</v>
      </c>
      <c r="S88" t="s">
        <v>158</v>
      </c>
      <c r="T88" s="24">
        <v>4</v>
      </c>
    </row>
    <row r="89" spans="1:20" x14ac:dyDescent="0.25">
      <c r="A89">
        <v>88</v>
      </c>
      <c r="B89" t="s">
        <v>4084</v>
      </c>
      <c r="C89" t="s">
        <v>4085</v>
      </c>
      <c r="D89">
        <v>2002</v>
      </c>
      <c r="E89" t="s">
        <v>4086</v>
      </c>
      <c r="F89" t="s">
        <v>4087</v>
      </c>
      <c r="G89" t="s">
        <v>85</v>
      </c>
      <c r="H89" t="s">
        <v>3777</v>
      </c>
      <c r="I89" t="b">
        <v>1</v>
      </c>
      <c r="J89">
        <f t="shared" si="1"/>
        <v>23</v>
      </c>
      <c r="K89" cm="1">
        <f t="array" ref="K89">IFERROR(INDEX(impact_factors!$C$1:$C$3000,MATCH(TRUE,ISNUMBER(SEARCH(H89,impact_factors!$B$1:$B$3000)),0)),IF(H89="XX",0,"X"))</f>
        <v>0.29799999999999999</v>
      </c>
      <c r="L89">
        <v>386</v>
      </c>
      <c r="M89" t="s">
        <v>85</v>
      </c>
      <c r="N89" t="s">
        <v>85</v>
      </c>
      <c r="O89" t="s">
        <v>85</v>
      </c>
      <c r="Q89" t="s">
        <v>158</v>
      </c>
      <c r="R89" t="s">
        <v>158</v>
      </c>
      <c r="S89" t="s">
        <v>158</v>
      </c>
      <c r="T89" s="24">
        <v>3</v>
      </c>
    </row>
    <row r="90" spans="1:20" x14ac:dyDescent="0.25">
      <c r="A90">
        <v>89</v>
      </c>
      <c r="B90" t="s">
        <v>4095</v>
      </c>
      <c r="C90" t="s">
        <v>4096</v>
      </c>
      <c r="D90">
        <v>2008</v>
      </c>
      <c r="E90" t="s">
        <v>4097</v>
      </c>
      <c r="F90" t="s">
        <v>4098</v>
      </c>
      <c r="G90" t="s">
        <v>85</v>
      </c>
      <c r="H90" t="s">
        <v>4186</v>
      </c>
      <c r="I90" t="b">
        <v>1</v>
      </c>
      <c r="J90">
        <f t="shared" si="1"/>
        <v>29</v>
      </c>
      <c r="K90" cm="1">
        <f t="array" ref="K90">IFERROR(INDEX(impact_factors!$C$1:$C$3000,MATCH(TRUE,ISNUMBER(SEARCH(H90,impact_factors!$B$1:$B$3000)),0)),IF(H90="XX",0,"X"))</f>
        <v>1.02</v>
      </c>
      <c r="L90">
        <v>494</v>
      </c>
      <c r="M90" t="s">
        <v>85</v>
      </c>
      <c r="N90" t="s">
        <v>85</v>
      </c>
      <c r="O90" t="s">
        <v>85</v>
      </c>
      <c r="Q90" t="s">
        <v>158</v>
      </c>
      <c r="R90" t="s">
        <v>158</v>
      </c>
      <c r="S90" t="s">
        <v>158</v>
      </c>
      <c r="T90" s="24">
        <v>1</v>
      </c>
    </row>
    <row r="91" spans="1:20" x14ac:dyDescent="0.25">
      <c r="A91">
        <v>90</v>
      </c>
      <c r="B91" t="s">
        <v>4105</v>
      </c>
      <c r="C91" t="s">
        <v>4106</v>
      </c>
      <c r="D91">
        <v>2000</v>
      </c>
      <c r="E91" t="s">
        <v>4107</v>
      </c>
      <c r="F91" t="s">
        <v>4108</v>
      </c>
      <c r="G91" t="s">
        <v>85</v>
      </c>
      <c r="H91" t="s">
        <v>4054</v>
      </c>
      <c r="I91" t="b">
        <v>1</v>
      </c>
      <c r="J91">
        <f t="shared" si="1"/>
        <v>21</v>
      </c>
      <c r="K91" cm="1">
        <f t="array" ref="K91">IFERROR(INDEX(impact_factors!$C$1:$C$3000,MATCH(TRUE,ISNUMBER(SEARCH(H91,impact_factors!$B$1:$B$3000)),0)),IF(H91="XX",0,"X"))</f>
        <v>0.186</v>
      </c>
      <c r="L91">
        <v>101</v>
      </c>
      <c r="M91" t="s">
        <v>85</v>
      </c>
      <c r="N91" t="s">
        <v>85</v>
      </c>
      <c r="O91" t="s">
        <v>85</v>
      </c>
      <c r="Q91" t="s">
        <v>158</v>
      </c>
      <c r="R91" t="s">
        <v>158</v>
      </c>
      <c r="S91" t="s">
        <v>158</v>
      </c>
      <c r="T91" s="24">
        <v>4</v>
      </c>
    </row>
    <row r="92" spans="1:20" x14ac:dyDescent="0.25">
      <c r="A92">
        <v>91</v>
      </c>
      <c r="B92" t="s">
        <v>4113</v>
      </c>
      <c r="C92" t="s">
        <v>4114</v>
      </c>
      <c r="D92">
        <v>2005</v>
      </c>
      <c r="E92" t="s">
        <v>4115</v>
      </c>
      <c r="F92" t="s">
        <v>4116</v>
      </c>
      <c r="G92" t="s">
        <v>85</v>
      </c>
      <c r="H92" t="s">
        <v>4117</v>
      </c>
      <c r="I92" t="b">
        <v>1</v>
      </c>
      <c r="J92">
        <f t="shared" si="1"/>
        <v>26</v>
      </c>
      <c r="K92" cm="1">
        <f t="array" ref="K92">IFERROR(INDEX(impact_factors!$C$1:$C$3000,MATCH(TRUE,ISNUMBER(SEARCH(H92,impact_factors!$B$1:$B$3000)),0)),IF(H92="XX",0,"X"))</f>
        <v>0.222</v>
      </c>
      <c r="L92">
        <v>171</v>
      </c>
      <c r="M92" t="s">
        <v>85</v>
      </c>
      <c r="N92" t="s">
        <v>85</v>
      </c>
      <c r="O92" t="s">
        <v>85</v>
      </c>
      <c r="Q92" t="s">
        <v>158</v>
      </c>
      <c r="R92" t="s">
        <v>158</v>
      </c>
      <c r="S92" t="s">
        <v>158</v>
      </c>
      <c r="T92" s="24">
        <v>3</v>
      </c>
    </row>
    <row r="93" spans="1:20" x14ac:dyDescent="0.25">
      <c r="A93">
        <v>92</v>
      </c>
      <c r="B93" t="s">
        <v>4121</v>
      </c>
      <c r="C93" t="s">
        <v>4183</v>
      </c>
      <c r="D93">
        <v>1995</v>
      </c>
      <c r="E93" t="s">
        <v>4184</v>
      </c>
      <c r="F93" t="s">
        <v>4185</v>
      </c>
      <c r="G93" t="s">
        <v>85</v>
      </c>
      <c r="H93" t="s">
        <v>4186</v>
      </c>
      <c r="I93" t="b">
        <v>1</v>
      </c>
      <c r="J93">
        <f t="shared" si="1"/>
        <v>16</v>
      </c>
      <c r="K93" cm="1">
        <f t="array" ref="K93">IFERROR(INDEX(impact_factors!$C$1:$C$3000,MATCH(TRUE,ISNUMBER(SEARCH(H93,impact_factors!$B$1:$B$3000)),0)),IF(H93="XX",0,"X"))</f>
        <v>1.02</v>
      </c>
      <c r="L93">
        <v>662</v>
      </c>
      <c r="M93" t="s">
        <v>85</v>
      </c>
      <c r="N93" t="s">
        <v>85</v>
      </c>
      <c r="O93" t="s">
        <v>85</v>
      </c>
      <c r="Q93" t="s">
        <v>158</v>
      </c>
      <c r="R93" t="s">
        <v>158</v>
      </c>
      <c r="S93" t="s">
        <v>158</v>
      </c>
      <c r="T93" s="24">
        <v>1</v>
      </c>
    </row>
    <row r="94" spans="1:20" x14ac:dyDescent="0.25">
      <c r="A94">
        <v>93</v>
      </c>
      <c r="B94" t="s">
        <v>4122</v>
      </c>
      <c r="C94" t="s">
        <v>766</v>
      </c>
      <c r="D94">
        <v>1995</v>
      </c>
      <c r="E94" t="s">
        <v>4123</v>
      </c>
      <c r="F94" t="s">
        <v>4124</v>
      </c>
      <c r="G94" t="s">
        <v>85</v>
      </c>
      <c r="H94" t="s">
        <v>3780</v>
      </c>
      <c r="I94" t="b">
        <v>1</v>
      </c>
      <c r="J94">
        <f t="shared" si="1"/>
        <v>16</v>
      </c>
      <c r="K94" cm="1">
        <f t="array" ref="K94">IFERROR(INDEX(impact_factors!$C$1:$C$3000,MATCH(TRUE,ISNUMBER(SEARCH(H94,impact_factors!$B$1:$B$3000)),0)),IF(H94="XX",0,"X"))</f>
        <v>3.0070000000000001</v>
      </c>
      <c r="L94">
        <v>888</v>
      </c>
      <c r="M94" t="s">
        <v>85</v>
      </c>
      <c r="N94" t="s">
        <v>85</v>
      </c>
      <c r="O94" t="s">
        <v>85</v>
      </c>
      <c r="Q94" t="s">
        <v>158</v>
      </c>
      <c r="R94" t="s">
        <v>158</v>
      </c>
      <c r="S94" t="s">
        <v>158</v>
      </c>
      <c r="T94" s="24">
        <v>2</v>
      </c>
    </row>
    <row r="95" spans="1:20" x14ac:dyDescent="0.25">
      <c r="A95">
        <v>94</v>
      </c>
      <c r="B95" t="s">
        <v>4125</v>
      </c>
      <c r="C95" t="s">
        <v>766</v>
      </c>
      <c r="D95">
        <v>1999</v>
      </c>
      <c r="E95" t="s">
        <v>4126</v>
      </c>
      <c r="F95" t="s">
        <v>4127</v>
      </c>
      <c r="G95" t="s">
        <v>85</v>
      </c>
      <c r="H95" t="s">
        <v>3979</v>
      </c>
      <c r="I95" t="b">
        <v>1</v>
      </c>
      <c r="J95">
        <f t="shared" si="1"/>
        <v>20</v>
      </c>
      <c r="K95" cm="1">
        <f t="array" ref="K95">IFERROR(INDEX(impact_factors!$C$1:$C$3000,MATCH(TRUE,ISNUMBER(SEARCH(H95,impact_factors!$B$1:$B$3000)),0)),IF(H95="XX",0,"X"))</f>
        <v>0.78100000000000003</v>
      </c>
      <c r="L95">
        <v>100</v>
      </c>
      <c r="M95" t="s">
        <v>85</v>
      </c>
      <c r="N95" t="s">
        <v>85</v>
      </c>
      <c r="O95" t="s">
        <v>85</v>
      </c>
      <c r="Q95" t="s">
        <v>158</v>
      </c>
      <c r="R95" t="s">
        <v>158</v>
      </c>
      <c r="S95" t="s">
        <v>158</v>
      </c>
      <c r="T95" s="24">
        <v>4</v>
      </c>
    </row>
    <row r="96" spans="1:20" x14ac:dyDescent="0.25">
      <c r="A96">
        <v>95</v>
      </c>
      <c r="B96" t="s">
        <v>4128</v>
      </c>
      <c r="C96" t="s">
        <v>766</v>
      </c>
      <c r="D96">
        <v>2003</v>
      </c>
      <c r="E96" t="s">
        <v>4129</v>
      </c>
      <c r="F96" t="s">
        <v>4130</v>
      </c>
      <c r="G96" t="s">
        <v>85</v>
      </c>
      <c r="H96" t="s">
        <v>4131</v>
      </c>
      <c r="I96" t="b">
        <v>1</v>
      </c>
      <c r="J96">
        <f t="shared" si="1"/>
        <v>24</v>
      </c>
      <c r="K96" cm="1">
        <f t="array" ref="K96">IFERROR(INDEX(impact_factors!$C$1:$C$3000,MATCH(TRUE,ISNUMBER(SEARCH(H96,impact_factors!$B$1:$B$3000)),0)),IF(H96="XX",0,"X"))</f>
        <v>2.3879999999999999</v>
      </c>
      <c r="L96">
        <v>860</v>
      </c>
      <c r="M96" t="s">
        <v>85</v>
      </c>
      <c r="N96" t="s">
        <v>85</v>
      </c>
      <c r="O96" t="s">
        <v>85</v>
      </c>
      <c r="Q96" t="s">
        <v>158</v>
      </c>
      <c r="R96" t="s">
        <v>158</v>
      </c>
      <c r="S96" t="s">
        <v>158</v>
      </c>
      <c r="T96" s="24">
        <v>1</v>
      </c>
    </row>
    <row r="97" spans="1:20" x14ac:dyDescent="0.25">
      <c r="A97">
        <v>96</v>
      </c>
      <c r="B97" t="s">
        <v>4132</v>
      </c>
      <c r="C97" t="s">
        <v>4133</v>
      </c>
      <c r="D97">
        <v>2006</v>
      </c>
      <c r="E97" t="s">
        <v>4134</v>
      </c>
      <c r="F97" t="s">
        <v>4135</v>
      </c>
      <c r="G97" t="s">
        <v>85</v>
      </c>
      <c r="H97" t="s">
        <v>4136</v>
      </c>
      <c r="I97" t="b">
        <v>1</v>
      </c>
      <c r="J97">
        <f t="shared" si="1"/>
        <v>27</v>
      </c>
      <c r="K97" t="str" cm="1">
        <f t="array" ref="K97">IFERROR(INDEX(impact_factors!$C$1:$C$3000,MATCH(TRUE,ISNUMBER(SEARCH(H97,impact_factors!$B$1:$B$3000)),0)),IF(H97="XX",0,"X"))</f>
        <v>X</v>
      </c>
      <c r="L97">
        <v>1427</v>
      </c>
      <c r="M97" t="s">
        <v>85</v>
      </c>
      <c r="N97" t="s">
        <v>85</v>
      </c>
      <c r="O97" t="s">
        <v>85</v>
      </c>
      <c r="Q97" t="s">
        <v>158</v>
      </c>
      <c r="R97" t="s">
        <v>158</v>
      </c>
      <c r="S97" t="s">
        <v>158</v>
      </c>
      <c r="T97" s="24">
        <v>3</v>
      </c>
    </row>
    <row r="98" spans="1:20" x14ac:dyDescent="0.25">
      <c r="A98">
        <v>97</v>
      </c>
      <c r="B98" t="s">
        <v>4137</v>
      </c>
      <c r="C98" t="s">
        <v>4138</v>
      </c>
      <c r="D98">
        <v>2011</v>
      </c>
      <c r="E98" t="s">
        <v>4139</v>
      </c>
      <c r="F98" t="s">
        <v>4140</v>
      </c>
      <c r="G98" t="s">
        <v>85</v>
      </c>
      <c r="H98" t="s">
        <v>4186</v>
      </c>
      <c r="I98" t="b">
        <v>1</v>
      </c>
      <c r="J98">
        <f t="shared" si="1"/>
        <v>32</v>
      </c>
      <c r="K98" cm="1">
        <f t="array" ref="K98">IFERROR(INDEX(impact_factors!$C$1:$C$3000,MATCH(TRUE,ISNUMBER(SEARCH(H98,impact_factors!$B$1:$B$3000)),0)),IF(H98="XX",0,"X"))</f>
        <v>1.02</v>
      </c>
      <c r="L98">
        <v>80</v>
      </c>
      <c r="M98" t="s">
        <v>85</v>
      </c>
      <c r="N98" t="s">
        <v>85</v>
      </c>
      <c r="O98" t="s">
        <v>85</v>
      </c>
      <c r="Q98" t="s">
        <v>158</v>
      </c>
      <c r="R98" t="s">
        <v>158</v>
      </c>
      <c r="S98" t="s">
        <v>158</v>
      </c>
      <c r="T98" s="24">
        <v>4</v>
      </c>
    </row>
    <row r="99" spans="1:20" x14ac:dyDescent="0.25">
      <c r="A99">
        <v>98</v>
      </c>
      <c r="B99" t="s">
        <v>4143</v>
      </c>
      <c r="C99" t="s">
        <v>4144</v>
      </c>
      <c r="D99">
        <v>1999</v>
      </c>
      <c r="E99" t="s">
        <v>4145</v>
      </c>
      <c r="F99" t="s">
        <v>4146</v>
      </c>
      <c r="G99" t="s">
        <v>85</v>
      </c>
      <c r="H99" t="s">
        <v>3979</v>
      </c>
      <c r="I99" t="b">
        <v>1</v>
      </c>
      <c r="J99">
        <f t="shared" si="1"/>
        <v>20</v>
      </c>
      <c r="K99" cm="1">
        <f t="array" ref="K99">IFERROR(INDEX(impact_factors!$C$1:$C$3000,MATCH(TRUE,ISNUMBER(SEARCH(H99,impact_factors!$B$1:$B$3000)),0)),IF(H99="XX",0,"X"))</f>
        <v>0.78100000000000003</v>
      </c>
      <c r="L99">
        <v>182</v>
      </c>
      <c r="M99" t="s">
        <v>85</v>
      </c>
      <c r="N99" t="s">
        <v>85</v>
      </c>
      <c r="O99" t="s">
        <v>85</v>
      </c>
      <c r="Q99" t="s">
        <v>158</v>
      </c>
      <c r="R99" t="s">
        <v>158</v>
      </c>
      <c r="S99" t="s">
        <v>158</v>
      </c>
      <c r="T99" s="24">
        <v>2</v>
      </c>
    </row>
    <row r="100" spans="1:20" x14ac:dyDescent="0.25">
      <c r="A100">
        <v>99</v>
      </c>
      <c r="B100" t="s">
        <v>4147</v>
      </c>
      <c r="C100" t="s">
        <v>4148</v>
      </c>
      <c r="D100">
        <v>2004</v>
      </c>
      <c r="E100" t="s">
        <v>4149</v>
      </c>
      <c r="F100" t="s">
        <v>4150</v>
      </c>
      <c r="G100" t="s">
        <v>85</v>
      </c>
      <c r="H100" t="s">
        <v>4131</v>
      </c>
      <c r="I100" t="b">
        <v>1</v>
      </c>
      <c r="J100">
        <f t="shared" si="1"/>
        <v>25</v>
      </c>
      <c r="K100" cm="1">
        <f t="array" ref="K100">IFERROR(INDEX(impact_factors!$C$1:$C$3000,MATCH(TRUE,ISNUMBER(SEARCH(H100,impact_factors!$B$1:$B$3000)),0)),IF(H100="XX",0,"X"))</f>
        <v>2.3879999999999999</v>
      </c>
      <c r="L100">
        <v>389</v>
      </c>
      <c r="M100" t="s">
        <v>85</v>
      </c>
      <c r="N100" t="s">
        <v>85</v>
      </c>
      <c r="O100" t="s">
        <v>85</v>
      </c>
      <c r="Q100" t="s">
        <v>158</v>
      </c>
      <c r="R100" t="s">
        <v>158</v>
      </c>
      <c r="S100" t="s">
        <v>158</v>
      </c>
      <c r="T100" s="24">
        <v>4</v>
      </c>
    </row>
    <row r="101" spans="1:20" x14ac:dyDescent="0.25">
      <c r="A101">
        <v>100</v>
      </c>
      <c r="B101" t="s">
        <v>4151</v>
      </c>
      <c r="C101" t="s">
        <v>4152</v>
      </c>
      <c r="D101">
        <v>2001</v>
      </c>
      <c r="E101" t="s">
        <v>4153</v>
      </c>
      <c r="F101" t="s">
        <v>4154</v>
      </c>
      <c r="G101" t="s">
        <v>85</v>
      </c>
      <c r="H101" t="s">
        <v>4155</v>
      </c>
      <c r="I101" t="b">
        <v>1</v>
      </c>
      <c r="J101">
        <f t="shared" si="1"/>
        <v>22</v>
      </c>
      <c r="K101" cm="1">
        <f t="array" ref="K101">IFERROR(INDEX(impact_factors!$C$1:$C$3000,MATCH(TRUE,ISNUMBER(SEARCH(H101,impact_factors!$B$1:$B$3000)),0)),IF(H101="XX",0,"X"))</f>
        <v>0.76700000000000002</v>
      </c>
      <c r="L101">
        <v>217</v>
      </c>
      <c r="M101" t="s">
        <v>85</v>
      </c>
      <c r="N101" t="s">
        <v>85</v>
      </c>
      <c r="O101" t="s">
        <v>85</v>
      </c>
      <c r="Q101" t="s">
        <v>158</v>
      </c>
      <c r="R101" t="s">
        <v>158</v>
      </c>
      <c r="S101" t="s">
        <v>158</v>
      </c>
      <c r="T101" s="24">
        <v>3</v>
      </c>
    </row>
    <row r="102" spans="1:20" x14ac:dyDescent="0.25">
      <c r="A102">
        <v>101</v>
      </c>
      <c r="B102" t="s">
        <v>4156</v>
      </c>
      <c r="C102" t="s">
        <v>4157</v>
      </c>
      <c r="D102">
        <v>1993</v>
      </c>
      <c r="E102" t="s">
        <v>4158</v>
      </c>
      <c r="F102" t="s">
        <v>4159</v>
      </c>
      <c r="G102" t="s">
        <v>85</v>
      </c>
      <c r="H102" t="s">
        <v>3790</v>
      </c>
      <c r="I102" t="b">
        <v>1</v>
      </c>
      <c r="J102">
        <f t="shared" si="1"/>
        <v>14</v>
      </c>
      <c r="K102" cm="1">
        <f t="array" ref="K102">IFERROR(INDEX(impact_factors!$C$1:$C$3000,MATCH(TRUE,ISNUMBER(SEARCH(H102,impact_factors!$B$1:$B$3000)),0)),IF(H102="XX",0,"X"))</f>
        <v>0.13900000000000001</v>
      </c>
      <c r="L102">
        <v>1442</v>
      </c>
      <c r="M102" t="s">
        <v>85</v>
      </c>
      <c r="N102" t="s">
        <v>85</v>
      </c>
      <c r="O102" t="s">
        <v>85</v>
      </c>
      <c r="Q102" t="s">
        <v>158</v>
      </c>
      <c r="R102" t="s">
        <v>158</v>
      </c>
      <c r="S102" t="s">
        <v>158</v>
      </c>
      <c r="T102" s="24">
        <v>4</v>
      </c>
    </row>
    <row r="103" spans="1:20" x14ac:dyDescent="0.25">
      <c r="A103">
        <v>102</v>
      </c>
      <c r="B103" t="s">
        <v>4169</v>
      </c>
      <c r="C103" t="s">
        <v>4170</v>
      </c>
      <c r="D103">
        <v>2006</v>
      </c>
      <c r="E103" t="s">
        <v>4171</v>
      </c>
      <c r="F103" t="s">
        <v>4172</v>
      </c>
      <c r="G103" t="s">
        <v>85</v>
      </c>
      <c r="H103" t="s">
        <v>4173</v>
      </c>
      <c r="I103" t="b">
        <v>1</v>
      </c>
      <c r="J103">
        <f t="shared" si="1"/>
        <v>27</v>
      </c>
      <c r="K103" t="str" cm="1">
        <f t="array" ref="K103">IFERROR(INDEX(impact_factors!$C$1:$C$3000,MATCH(TRUE,ISNUMBER(SEARCH(H103,impact_factors!$B$1:$B$3000)),0)),IF(H103="XX",0,"X"))</f>
        <v>X</v>
      </c>
      <c r="L103">
        <v>254</v>
      </c>
      <c r="M103" t="s">
        <v>85</v>
      </c>
      <c r="N103" t="s">
        <v>85</v>
      </c>
      <c r="O103" t="s">
        <v>85</v>
      </c>
      <c r="Q103" t="s">
        <v>158</v>
      </c>
      <c r="R103" t="s">
        <v>158</v>
      </c>
      <c r="S103" t="s">
        <v>158</v>
      </c>
      <c r="T103" s="24">
        <v>4</v>
      </c>
    </row>
    <row r="104" spans="1:20" x14ac:dyDescent="0.25">
      <c r="A104">
        <v>103</v>
      </c>
      <c r="B104" t="s">
        <v>4187</v>
      </c>
      <c r="C104" t="s">
        <v>4188</v>
      </c>
      <c r="D104">
        <v>1998</v>
      </c>
      <c r="E104" t="s">
        <v>4189</v>
      </c>
      <c r="F104" t="s">
        <v>4190</v>
      </c>
      <c r="G104" t="s">
        <v>85</v>
      </c>
      <c r="H104" t="s">
        <v>3777</v>
      </c>
      <c r="I104" t="b">
        <v>1</v>
      </c>
      <c r="J104">
        <f t="shared" si="1"/>
        <v>19</v>
      </c>
      <c r="K104" cm="1">
        <f t="array" ref="K104">IFERROR(INDEX(impact_factors!$C$1:$C$3000,MATCH(TRUE,ISNUMBER(SEARCH(H104,impact_factors!$B$1:$B$3000)),0)),IF(H104="XX",0,"X"))</f>
        <v>0.29799999999999999</v>
      </c>
      <c r="L104">
        <v>301</v>
      </c>
      <c r="M104" t="s">
        <v>85</v>
      </c>
      <c r="N104" t="s">
        <v>85</v>
      </c>
      <c r="O104" t="s">
        <v>85</v>
      </c>
      <c r="Q104" t="s">
        <v>158</v>
      </c>
      <c r="R104" t="s">
        <v>158</v>
      </c>
      <c r="S104" t="s">
        <v>158</v>
      </c>
      <c r="T104" s="24">
        <v>4</v>
      </c>
    </row>
    <row r="105" spans="1:20" x14ac:dyDescent="0.25">
      <c r="A105">
        <v>104</v>
      </c>
      <c r="B105" t="s">
        <v>4369</v>
      </c>
      <c r="C105" t="s">
        <v>521</v>
      </c>
      <c r="D105">
        <v>2008</v>
      </c>
      <c r="E105" t="s">
        <v>4191</v>
      </c>
      <c r="F105" t="s">
        <v>4192</v>
      </c>
      <c r="G105" t="s">
        <v>85</v>
      </c>
      <c r="H105" t="s">
        <v>4186</v>
      </c>
      <c r="I105" t="b">
        <v>1</v>
      </c>
      <c r="J105">
        <f t="shared" si="1"/>
        <v>29</v>
      </c>
      <c r="K105" cm="1">
        <f t="array" ref="K105">IFERROR(INDEX(impact_factors!$C$1:$C$3000,MATCH(TRUE,ISNUMBER(SEARCH(H105,impact_factors!$B$1:$B$3000)),0)),IF(H105="XX",0,"X"))</f>
        <v>1.02</v>
      </c>
      <c r="L105">
        <v>153</v>
      </c>
      <c r="M105" t="s">
        <v>85</v>
      </c>
      <c r="N105" t="s">
        <v>85</v>
      </c>
      <c r="O105" t="s">
        <v>85</v>
      </c>
      <c r="Q105" t="s">
        <v>158</v>
      </c>
      <c r="R105" t="s">
        <v>158</v>
      </c>
      <c r="S105" t="s">
        <v>158</v>
      </c>
      <c r="T105" s="24">
        <v>2</v>
      </c>
    </row>
    <row r="106" spans="1:20" x14ac:dyDescent="0.25">
      <c r="A106">
        <v>105</v>
      </c>
      <c r="B106" t="s">
        <v>4194</v>
      </c>
      <c r="C106" t="s">
        <v>4195</v>
      </c>
      <c r="D106">
        <v>2001</v>
      </c>
      <c r="E106" t="s">
        <v>4196</v>
      </c>
      <c r="F106" t="s">
        <v>4197</v>
      </c>
      <c r="G106" t="s">
        <v>85</v>
      </c>
      <c r="H106" t="s">
        <v>3780</v>
      </c>
      <c r="I106" t="b">
        <v>1</v>
      </c>
      <c r="J106">
        <f t="shared" si="1"/>
        <v>22</v>
      </c>
      <c r="K106" cm="1">
        <f t="array" ref="K106">IFERROR(INDEX(impact_factors!$C$1:$C$3000,MATCH(TRUE,ISNUMBER(SEARCH(H106,impact_factors!$B$1:$B$3000)),0)),IF(H106="XX",0,"X"))</f>
        <v>3.0070000000000001</v>
      </c>
      <c r="L106">
        <v>188</v>
      </c>
      <c r="M106" t="s">
        <v>85</v>
      </c>
      <c r="N106" t="s">
        <v>85</v>
      </c>
      <c r="O106" t="s">
        <v>85</v>
      </c>
      <c r="Q106" t="s">
        <v>158</v>
      </c>
      <c r="R106" t="s">
        <v>158</v>
      </c>
      <c r="S106" t="s">
        <v>158</v>
      </c>
      <c r="T106" s="24">
        <v>3</v>
      </c>
    </row>
    <row r="107" spans="1:20" x14ac:dyDescent="0.25">
      <c r="A107">
        <v>106</v>
      </c>
      <c r="B107" t="s">
        <v>4198</v>
      </c>
      <c r="C107" t="s">
        <v>4199</v>
      </c>
      <c r="D107">
        <v>2004</v>
      </c>
      <c r="E107" t="s">
        <v>4200</v>
      </c>
      <c r="F107" t="s">
        <v>4201</v>
      </c>
      <c r="G107" t="s">
        <v>85</v>
      </c>
      <c r="H107" t="s">
        <v>4131</v>
      </c>
      <c r="I107" t="b">
        <v>1</v>
      </c>
      <c r="J107">
        <f t="shared" si="1"/>
        <v>25</v>
      </c>
      <c r="K107" cm="1">
        <f t="array" ref="K107">IFERROR(INDEX(impact_factors!$C$1:$C$3000,MATCH(TRUE,ISNUMBER(SEARCH(H107,impact_factors!$B$1:$B$3000)),0)),IF(H107="XX",0,"X"))</f>
        <v>2.3879999999999999</v>
      </c>
      <c r="L107">
        <v>93</v>
      </c>
      <c r="M107" t="s">
        <v>85</v>
      </c>
      <c r="N107" t="s">
        <v>85</v>
      </c>
      <c r="O107" t="s">
        <v>85</v>
      </c>
      <c r="Q107" t="s">
        <v>158</v>
      </c>
      <c r="R107" t="s">
        <v>158</v>
      </c>
      <c r="S107" t="s">
        <v>158</v>
      </c>
      <c r="T107" s="24">
        <v>1</v>
      </c>
    </row>
    <row r="108" spans="1:20" x14ac:dyDescent="0.25">
      <c r="A108">
        <v>107</v>
      </c>
      <c r="B108" t="s">
        <v>4208</v>
      </c>
      <c r="C108" t="s">
        <v>4209</v>
      </c>
      <c r="D108">
        <v>2004</v>
      </c>
      <c r="E108" t="s">
        <v>4210</v>
      </c>
      <c r="F108" t="s">
        <v>4211</v>
      </c>
      <c r="G108" t="s">
        <v>85</v>
      </c>
      <c r="H108" t="s">
        <v>3780</v>
      </c>
      <c r="I108" t="b">
        <v>1</v>
      </c>
      <c r="J108">
        <f t="shared" si="1"/>
        <v>25</v>
      </c>
      <c r="K108" cm="1">
        <f t="array" ref="K108">IFERROR(INDEX(impact_factors!$C$1:$C$3000,MATCH(TRUE,ISNUMBER(SEARCH(H108,impact_factors!$B$1:$B$3000)),0)),IF(H108="XX",0,"X"))</f>
        <v>3.0070000000000001</v>
      </c>
      <c r="L108">
        <v>1830</v>
      </c>
      <c r="M108" t="s">
        <v>85</v>
      </c>
      <c r="N108" t="s">
        <v>85</v>
      </c>
      <c r="O108" t="s">
        <v>85</v>
      </c>
      <c r="Q108" t="s">
        <v>158</v>
      </c>
      <c r="R108" t="s">
        <v>158</v>
      </c>
      <c r="S108" t="s">
        <v>158</v>
      </c>
      <c r="T108" s="24">
        <v>2</v>
      </c>
    </row>
    <row r="109" spans="1:20" x14ac:dyDescent="0.25">
      <c r="A109">
        <v>108</v>
      </c>
      <c r="B109" t="s">
        <v>4212</v>
      </c>
      <c r="C109" t="s">
        <v>4213</v>
      </c>
      <c r="D109">
        <v>2005</v>
      </c>
      <c r="E109" t="s">
        <v>4214</v>
      </c>
      <c r="F109" t="s">
        <v>4215</v>
      </c>
      <c r="G109" t="s">
        <v>85</v>
      </c>
      <c r="H109" t="s">
        <v>3979</v>
      </c>
      <c r="I109" t="b">
        <v>1</v>
      </c>
      <c r="J109">
        <f t="shared" si="1"/>
        <v>26</v>
      </c>
      <c r="K109" cm="1">
        <f t="array" ref="K109">IFERROR(INDEX(impact_factors!$C$1:$C$3000,MATCH(TRUE,ISNUMBER(SEARCH(H109,impact_factors!$B$1:$B$3000)),0)),IF(H109="XX",0,"X"))</f>
        <v>0.78100000000000003</v>
      </c>
      <c r="L109">
        <v>345</v>
      </c>
      <c r="M109" t="s">
        <v>85</v>
      </c>
      <c r="N109" t="s">
        <v>85</v>
      </c>
      <c r="O109" t="s">
        <v>85</v>
      </c>
      <c r="Q109" t="s">
        <v>158</v>
      </c>
      <c r="R109" t="s">
        <v>158</v>
      </c>
      <c r="S109" t="s">
        <v>158</v>
      </c>
      <c r="T109" s="24">
        <v>3</v>
      </c>
    </row>
    <row r="110" spans="1:20" x14ac:dyDescent="0.25">
      <c r="A110">
        <v>109</v>
      </c>
      <c r="B110" t="s">
        <v>4216</v>
      </c>
      <c r="C110" t="s">
        <v>4217</v>
      </c>
      <c r="D110">
        <v>2005</v>
      </c>
      <c r="E110" t="s">
        <v>4218</v>
      </c>
      <c r="F110" t="s">
        <v>4219</v>
      </c>
      <c r="G110" t="s">
        <v>85</v>
      </c>
      <c r="H110" t="s">
        <v>3780</v>
      </c>
      <c r="I110" t="b">
        <v>1</v>
      </c>
      <c r="J110">
        <f t="shared" si="1"/>
        <v>26</v>
      </c>
      <c r="K110" cm="1">
        <f t="array" ref="K110">IFERROR(INDEX(impact_factors!$C$1:$C$3000,MATCH(TRUE,ISNUMBER(SEARCH(H110,impact_factors!$B$1:$B$3000)),0)),IF(H110="XX",0,"X"))</f>
        <v>3.0070000000000001</v>
      </c>
      <c r="L110">
        <v>386</v>
      </c>
      <c r="M110" t="s">
        <v>85</v>
      </c>
      <c r="N110" t="s">
        <v>85</v>
      </c>
      <c r="O110" t="s">
        <v>85</v>
      </c>
      <c r="Q110" t="s">
        <v>158</v>
      </c>
      <c r="R110" t="s">
        <v>158</v>
      </c>
      <c r="S110" t="s">
        <v>158</v>
      </c>
      <c r="T110" s="24">
        <v>4</v>
      </c>
    </row>
    <row r="111" spans="1:20" x14ac:dyDescent="0.25">
      <c r="A111">
        <v>110</v>
      </c>
      <c r="B111" t="s">
        <v>4220</v>
      </c>
      <c r="C111" t="s">
        <v>4221</v>
      </c>
      <c r="D111">
        <v>1982</v>
      </c>
      <c r="E111" t="s">
        <v>4222</v>
      </c>
      <c r="F111" t="s">
        <v>4223</v>
      </c>
      <c r="G111" t="s">
        <v>85</v>
      </c>
      <c r="H111" t="s">
        <v>4224</v>
      </c>
      <c r="I111" t="b">
        <v>1</v>
      </c>
      <c r="J111">
        <f t="shared" si="1"/>
        <v>3</v>
      </c>
      <c r="K111" cm="1">
        <f t="array" ref="K111">IFERROR(INDEX(impact_factors!$C$1:$C$3000,MATCH(TRUE,ISNUMBER(SEARCH(H111,impact_factors!$B$1:$B$3000)),0)),IF(H111="XX",0,"X"))</f>
        <v>1.383</v>
      </c>
      <c r="L111">
        <v>55</v>
      </c>
      <c r="M111" t="s">
        <v>85</v>
      </c>
      <c r="N111" t="s">
        <v>85</v>
      </c>
      <c r="O111" t="s">
        <v>85</v>
      </c>
      <c r="Q111" t="s">
        <v>158</v>
      </c>
      <c r="R111" t="s">
        <v>158</v>
      </c>
      <c r="S111" t="s">
        <v>158</v>
      </c>
      <c r="T111" s="24">
        <v>4</v>
      </c>
    </row>
    <row r="112" spans="1:20" x14ac:dyDescent="0.25">
      <c r="A112">
        <v>111</v>
      </c>
      <c r="B112" t="s">
        <v>4225</v>
      </c>
      <c r="C112" t="s">
        <v>4221</v>
      </c>
      <c r="D112">
        <v>1979</v>
      </c>
      <c r="E112" t="s">
        <v>4226</v>
      </c>
      <c r="F112" t="s">
        <v>4227</v>
      </c>
      <c r="G112" t="s">
        <v>85</v>
      </c>
      <c r="H112" t="s">
        <v>4186</v>
      </c>
      <c r="I112" t="b">
        <v>1</v>
      </c>
      <c r="J112">
        <f t="shared" si="1"/>
        <v>0</v>
      </c>
      <c r="K112" cm="1">
        <f t="array" ref="K112">IFERROR(INDEX(impact_factors!$C$1:$C$3000,MATCH(TRUE,ISNUMBER(SEARCH(H112,impact_factors!$B$1:$B$3000)),0)),IF(H112="XX",0,"X"))</f>
        <v>1.02</v>
      </c>
      <c r="L112">
        <v>251</v>
      </c>
      <c r="M112" t="s">
        <v>85</v>
      </c>
      <c r="N112" t="s">
        <v>85</v>
      </c>
      <c r="O112" t="s">
        <v>85</v>
      </c>
      <c r="Q112" t="s">
        <v>158</v>
      </c>
      <c r="R112" t="s">
        <v>158</v>
      </c>
      <c r="S112" t="s">
        <v>158</v>
      </c>
      <c r="T112" s="24">
        <v>3</v>
      </c>
    </row>
    <row r="113" spans="1:21" x14ac:dyDescent="0.25">
      <c r="A113">
        <v>112</v>
      </c>
      <c r="B113" t="s">
        <v>4228</v>
      </c>
      <c r="C113" t="s">
        <v>4229</v>
      </c>
      <c r="D113">
        <v>1997</v>
      </c>
      <c r="E113" t="s">
        <v>4230</v>
      </c>
      <c r="F113" t="s">
        <v>4231</v>
      </c>
      <c r="G113" t="s">
        <v>85</v>
      </c>
      <c r="H113" t="s">
        <v>4232</v>
      </c>
      <c r="I113" t="b">
        <v>1</v>
      </c>
      <c r="J113">
        <f t="shared" si="1"/>
        <v>18</v>
      </c>
      <c r="K113" cm="1">
        <f t="array" ref="K113">IFERROR(INDEX(impact_factors!$C$1:$C$3000,MATCH(TRUE,ISNUMBER(SEARCH(H113,impact_factors!$B$1:$B$3000)),0)),IF(H113="XX",0,"X"))</f>
        <v>2.4889999999999999</v>
      </c>
      <c r="L113">
        <v>9699</v>
      </c>
      <c r="M113" t="s">
        <v>85</v>
      </c>
      <c r="N113" t="s">
        <v>85</v>
      </c>
      <c r="O113" t="s">
        <v>85</v>
      </c>
      <c r="Q113" t="s">
        <v>158</v>
      </c>
      <c r="R113" t="s">
        <v>158</v>
      </c>
      <c r="S113" t="s">
        <v>158</v>
      </c>
      <c r="T113" s="24">
        <v>4</v>
      </c>
    </row>
    <row r="114" spans="1:21" x14ac:dyDescent="0.25">
      <c r="A114">
        <v>113</v>
      </c>
      <c r="B114" t="s">
        <v>4233</v>
      </c>
      <c r="C114" t="s">
        <v>4234</v>
      </c>
      <c r="D114">
        <v>2014</v>
      </c>
      <c r="E114" t="s">
        <v>4235</v>
      </c>
      <c r="F114" t="s">
        <v>4236</v>
      </c>
      <c r="G114" t="s">
        <v>85</v>
      </c>
      <c r="H114" t="s">
        <v>3993</v>
      </c>
      <c r="I114" t="b">
        <v>1</v>
      </c>
      <c r="J114">
        <f t="shared" si="1"/>
        <v>35</v>
      </c>
      <c r="K114" cm="1">
        <f t="array" ref="K114">IFERROR(INDEX(impact_factors!$C$1:$C$3000,MATCH(TRUE,ISNUMBER(SEARCH(H114,impact_factors!$B$1:$B$3000)),0)),IF(H114="XX",0,"X"))</f>
        <v>3.879</v>
      </c>
      <c r="L114">
        <v>264</v>
      </c>
      <c r="M114" t="s">
        <v>85</v>
      </c>
      <c r="N114" t="s">
        <v>85</v>
      </c>
      <c r="O114" t="s">
        <v>85</v>
      </c>
      <c r="Q114" t="s">
        <v>158</v>
      </c>
      <c r="R114" t="s">
        <v>158</v>
      </c>
      <c r="S114" t="s">
        <v>158</v>
      </c>
      <c r="T114" s="24">
        <v>4</v>
      </c>
    </row>
    <row r="115" spans="1:21" x14ac:dyDescent="0.25">
      <c r="A115">
        <v>114</v>
      </c>
      <c r="B115" t="s">
        <v>4237</v>
      </c>
      <c r="C115" t="s">
        <v>4238</v>
      </c>
      <c r="D115">
        <v>2001</v>
      </c>
      <c r="E115" t="s">
        <v>4239</v>
      </c>
      <c r="F115" t="s">
        <v>4240</v>
      </c>
      <c r="G115" t="s">
        <v>85</v>
      </c>
      <c r="H115" t="s">
        <v>3780</v>
      </c>
      <c r="I115" t="b">
        <v>1</v>
      </c>
      <c r="J115">
        <f t="shared" si="1"/>
        <v>22</v>
      </c>
      <c r="K115" cm="1">
        <f t="array" ref="K115">IFERROR(INDEX(impact_factors!$C$1:$C$3000,MATCH(TRUE,ISNUMBER(SEARCH(H115,impact_factors!$B$1:$B$3000)),0)),IF(H115="XX",0,"X"))</f>
        <v>3.0070000000000001</v>
      </c>
      <c r="L115">
        <v>261</v>
      </c>
      <c r="M115" t="s">
        <v>85</v>
      </c>
      <c r="N115" t="s">
        <v>85</v>
      </c>
      <c r="O115" t="s">
        <v>85</v>
      </c>
      <c r="Q115" t="s">
        <v>158</v>
      </c>
      <c r="R115" t="s">
        <v>158</v>
      </c>
      <c r="S115" t="s">
        <v>158</v>
      </c>
      <c r="T115" s="24">
        <v>1</v>
      </c>
    </row>
    <row r="116" spans="1:21" s="190" customFormat="1" ht="15.75" thickBot="1" x14ac:dyDescent="0.3">
      <c r="A116" s="190">
        <v>115</v>
      </c>
      <c r="B116" s="190" t="s">
        <v>4241</v>
      </c>
      <c r="C116" s="190" t="s">
        <v>4242</v>
      </c>
      <c r="D116" s="190">
        <v>1999</v>
      </c>
      <c r="E116" s="190" t="s">
        <v>4243</v>
      </c>
      <c r="F116" s="190" t="s">
        <v>4244</v>
      </c>
      <c r="G116" s="190" t="s">
        <v>85</v>
      </c>
      <c r="H116" s="190" t="s">
        <v>4232</v>
      </c>
      <c r="I116" s="190" t="b">
        <v>1</v>
      </c>
      <c r="J116" s="190">
        <f t="shared" si="1"/>
        <v>20</v>
      </c>
      <c r="K116" s="190" cm="1">
        <f t="array" ref="K116">IFERROR(INDEX(impact_factors!$C$1:$C$3000,MATCH(TRUE,ISNUMBER(SEARCH(H116,impact_factors!$B$1:$B$3000)),0)),IF(H116="XX",0,"X"))</f>
        <v>2.4889999999999999</v>
      </c>
      <c r="L116" s="190">
        <v>423</v>
      </c>
      <c r="M116" s="190" t="s">
        <v>85</v>
      </c>
      <c r="N116" s="190" t="s">
        <v>85</v>
      </c>
      <c r="O116" s="190" t="s">
        <v>85</v>
      </c>
      <c r="Q116" s="190" t="s">
        <v>158</v>
      </c>
      <c r="R116" s="190" t="s">
        <v>158</v>
      </c>
      <c r="S116" s="190" t="s">
        <v>158</v>
      </c>
      <c r="T116" s="191">
        <v>2</v>
      </c>
    </row>
    <row r="117" spans="1:21" ht="15.75" thickTop="1" x14ac:dyDescent="0.25">
      <c r="A117">
        <v>1</v>
      </c>
      <c r="B117" t="s">
        <v>4373</v>
      </c>
      <c r="C117" t="s">
        <v>4374</v>
      </c>
      <c r="D117">
        <v>1998</v>
      </c>
      <c r="E117" t="s">
        <v>4375</v>
      </c>
      <c r="F117" t="s">
        <v>4376</v>
      </c>
      <c r="G117" t="s">
        <v>85</v>
      </c>
      <c r="H117" t="s">
        <v>3988</v>
      </c>
      <c r="I117" t="b">
        <v>1</v>
      </c>
      <c r="J117">
        <f t="shared" ref="J117:J134" si="2">D117-MIN($D$117:$D$134)</f>
        <v>22</v>
      </c>
      <c r="K117" cm="1">
        <f t="array" ref="K117">IFERROR(INDEX(impact_factors!$C$1:$C$3000,MATCH(TRUE,ISNUMBER(SEARCH(H117,impact_factors!$B$1:$B$3000)),0)),IF(H117="XX",0,"X"))</f>
        <v>3.0920000000000001</v>
      </c>
      <c r="L117">
        <v>908</v>
      </c>
      <c r="M117" t="s">
        <v>4377</v>
      </c>
      <c r="N117" t="s">
        <v>4378</v>
      </c>
      <c r="O117" s="161" t="s">
        <v>4378</v>
      </c>
      <c r="P117" s="161" t="s">
        <v>4373</v>
      </c>
      <c r="Q117" t="s">
        <v>158</v>
      </c>
      <c r="R117" t="s">
        <v>158</v>
      </c>
      <c r="S117" t="s">
        <v>157</v>
      </c>
      <c r="T117" s="24">
        <v>1</v>
      </c>
    </row>
    <row r="118" spans="1:21" x14ac:dyDescent="0.25">
      <c r="A118">
        <v>2</v>
      </c>
      <c r="B118" t="s">
        <v>4379</v>
      </c>
      <c r="C118" t="s">
        <v>4380</v>
      </c>
      <c r="D118">
        <v>1994</v>
      </c>
      <c r="E118" t="s">
        <v>4381</v>
      </c>
      <c r="F118" t="s">
        <v>4382</v>
      </c>
      <c r="G118" t="s">
        <v>85</v>
      </c>
      <c r="H118" t="s">
        <v>4494</v>
      </c>
      <c r="I118" t="b">
        <v>1</v>
      </c>
      <c r="J118">
        <f t="shared" si="2"/>
        <v>18</v>
      </c>
      <c r="K118" cm="1">
        <f t="array" ref="K118">IFERROR(INDEX(impact_factors!$C$1:$C$3000,MATCH(TRUE,ISNUMBER(SEARCH(H118,impact_factors!$B$1:$B$3000)),0)),IF(H118="XX",0,"X"))</f>
        <v>3.0070000000000001</v>
      </c>
      <c r="L118">
        <v>1812</v>
      </c>
      <c r="M118" t="s">
        <v>4383</v>
      </c>
      <c r="N118" t="s">
        <v>4384</v>
      </c>
      <c r="O118" t="s">
        <v>4384</v>
      </c>
      <c r="P118" t="s">
        <v>4379</v>
      </c>
      <c r="Q118" t="s">
        <v>158</v>
      </c>
      <c r="R118" t="s">
        <v>158</v>
      </c>
      <c r="S118" t="s">
        <v>157</v>
      </c>
      <c r="T118" s="24">
        <v>1</v>
      </c>
    </row>
    <row r="119" spans="1:21" x14ac:dyDescent="0.25">
      <c r="A119">
        <v>3</v>
      </c>
      <c r="B119" t="s">
        <v>4385</v>
      </c>
      <c r="C119" t="s">
        <v>4386</v>
      </c>
      <c r="D119">
        <v>1999</v>
      </c>
      <c r="E119" t="s">
        <v>4387</v>
      </c>
      <c r="F119" t="s">
        <v>4388</v>
      </c>
      <c r="G119" t="s">
        <v>85</v>
      </c>
      <c r="H119" t="s">
        <v>3777</v>
      </c>
      <c r="I119" t="b">
        <v>1</v>
      </c>
      <c r="J119">
        <f t="shared" si="2"/>
        <v>23</v>
      </c>
      <c r="K119" cm="1">
        <f t="array" ref="K119">IFERROR(INDEX(impact_factors!$C$1:$C$3000,MATCH(TRUE,ISNUMBER(SEARCH(H119,impact_factors!$B$1:$B$3000)),0)),IF(H119="XX",0,"X"))</f>
        <v>0.29799999999999999</v>
      </c>
      <c r="L119">
        <v>188</v>
      </c>
      <c r="M119" t="s">
        <v>4389</v>
      </c>
      <c r="N119" t="s">
        <v>4390</v>
      </c>
      <c r="O119" t="s">
        <v>4391</v>
      </c>
      <c r="P119" t="s">
        <v>4385</v>
      </c>
      <c r="Q119" t="s">
        <v>158</v>
      </c>
      <c r="R119" t="s">
        <v>158</v>
      </c>
      <c r="S119" t="s">
        <v>157</v>
      </c>
      <c r="T119" s="24">
        <v>1</v>
      </c>
      <c r="U119" t="s">
        <v>4392</v>
      </c>
    </row>
    <row r="120" spans="1:21" x14ac:dyDescent="0.25">
      <c r="A120">
        <v>4</v>
      </c>
      <c r="B120" t="s">
        <v>4393</v>
      </c>
      <c r="C120" t="s">
        <v>4394</v>
      </c>
      <c r="D120">
        <v>2003</v>
      </c>
      <c r="E120" t="s">
        <v>4395</v>
      </c>
      <c r="F120" t="s">
        <v>4396</v>
      </c>
      <c r="G120" t="s">
        <v>85</v>
      </c>
      <c r="H120" t="s">
        <v>3780</v>
      </c>
      <c r="I120" t="b">
        <v>1</v>
      </c>
      <c r="J120">
        <f t="shared" si="2"/>
        <v>27</v>
      </c>
      <c r="K120" cm="1">
        <f t="array" ref="K120">IFERROR(INDEX(impact_factors!$C$1:$C$3000,MATCH(TRUE,ISNUMBER(SEARCH(H120,impact_factors!$B$1:$B$3000)),0)),IF(H120="XX",0,"X"))</f>
        <v>3.0070000000000001</v>
      </c>
      <c r="L120">
        <v>158</v>
      </c>
      <c r="M120" t="s">
        <v>4397</v>
      </c>
      <c r="N120" t="s">
        <v>4398</v>
      </c>
      <c r="O120" t="s">
        <v>4398</v>
      </c>
      <c r="P120" t="s">
        <v>4393</v>
      </c>
      <c r="Q120" t="s">
        <v>158</v>
      </c>
      <c r="R120" t="s">
        <v>158</v>
      </c>
      <c r="S120" t="s">
        <v>157</v>
      </c>
      <c r="T120" s="24">
        <v>1</v>
      </c>
    </row>
    <row r="121" spans="1:21" x14ac:dyDescent="0.25">
      <c r="A121">
        <v>5</v>
      </c>
      <c r="B121" t="s">
        <v>4399</v>
      </c>
      <c r="C121" t="s">
        <v>4400</v>
      </c>
      <c r="D121">
        <v>2012</v>
      </c>
      <c r="E121" t="s">
        <v>4401</v>
      </c>
      <c r="F121" t="s">
        <v>4402</v>
      </c>
      <c r="G121" t="s">
        <v>85</v>
      </c>
      <c r="H121" t="s">
        <v>4155</v>
      </c>
      <c r="I121" t="b">
        <v>1</v>
      </c>
      <c r="J121">
        <f t="shared" si="2"/>
        <v>36</v>
      </c>
      <c r="K121" cm="1">
        <f t="array" ref="K121">IFERROR(INDEX(impact_factors!$C$1:$C$3000,MATCH(TRUE,ISNUMBER(SEARCH(H121,impact_factors!$B$1:$B$3000)),0)),IF(H121="XX",0,"X"))</f>
        <v>0.76700000000000002</v>
      </c>
      <c r="L121">
        <v>176</v>
      </c>
      <c r="M121" t="s">
        <v>4403</v>
      </c>
      <c r="N121" t="s">
        <v>4404</v>
      </c>
      <c r="O121" t="s">
        <v>4404</v>
      </c>
      <c r="P121" t="s">
        <v>4399</v>
      </c>
      <c r="Q121" t="s">
        <v>158</v>
      </c>
      <c r="R121" t="s">
        <v>158</v>
      </c>
      <c r="S121" t="s">
        <v>157</v>
      </c>
      <c r="T121" s="24">
        <v>1</v>
      </c>
    </row>
    <row r="122" spans="1:21" x14ac:dyDescent="0.25">
      <c r="A122">
        <v>6</v>
      </c>
      <c r="B122" t="s">
        <v>4405</v>
      </c>
      <c r="C122" t="s">
        <v>4406</v>
      </c>
      <c r="D122">
        <v>1995</v>
      </c>
      <c r="E122" t="s">
        <v>4407</v>
      </c>
      <c r="F122" t="s">
        <v>4408</v>
      </c>
      <c r="G122" t="s">
        <v>85</v>
      </c>
      <c r="H122" t="s">
        <v>3780</v>
      </c>
      <c r="I122" t="b">
        <v>1</v>
      </c>
      <c r="J122">
        <f t="shared" si="2"/>
        <v>19</v>
      </c>
      <c r="K122" cm="1">
        <f t="array" ref="K122">IFERROR(INDEX(impact_factors!$C$1:$C$3000,MATCH(TRUE,ISNUMBER(SEARCH(H122,impact_factors!$B$1:$B$3000)),0)),IF(H122="XX",0,"X"))</f>
        <v>3.0070000000000001</v>
      </c>
      <c r="L122">
        <v>372</v>
      </c>
      <c r="M122" t="s">
        <v>4409</v>
      </c>
      <c r="N122" t="s">
        <v>4410</v>
      </c>
      <c r="O122" t="s">
        <v>4410</v>
      </c>
      <c r="P122" t="s">
        <v>4405</v>
      </c>
      <c r="Q122" t="s">
        <v>158</v>
      </c>
      <c r="R122" t="s">
        <v>158</v>
      </c>
      <c r="S122" t="s">
        <v>157</v>
      </c>
      <c r="T122" s="24">
        <v>1</v>
      </c>
    </row>
    <row r="123" spans="1:21" x14ac:dyDescent="0.25">
      <c r="A123">
        <v>7</v>
      </c>
      <c r="B123" t="s">
        <v>4411</v>
      </c>
      <c r="C123" t="s">
        <v>4412</v>
      </c>
      <c r="D123">
        <v>1976</v>
      </c>
      <c r="E123" t="s">
        <v>4413</v>
      </c>
      <c r="F123" t="s">
        <v>4414</v>
      </c>
      <c r="G123" t="s">
        <v>85</v>
      </c>
      <c r="H123" t="s">
        <v>3780</v>
      </c>
      <c r="I123" t="b">
        <v>1</v>
      </c>
      <c r="J123">
        <f t="shared" si="2"/>
        <v>0</v>
      </c>
      <c r="K123" cm="1">
        <f t="array" ref="K123">IFERROR(INDEX(impact_factors!$C$1:$C$3000,MATCH(TRUE,ISNUMBER(SEARCH(H123,impact_factors!$B$1:$B$3000)),0)),IF(H123="XX",0,"X"))</f>
        <v>3.0070000000000001</v>
      </c>
      <c r="L123">
        <v>382</v>
      </c>
      <c r="M123" t="s">
        <v>4415</v>
      </c>
      <c r="N123" t="s">
        <v>4416</v>
      </c>
      <c r="O123" t="s">
        <v>4416</v>
      </c>
      <c r="P123" t="s">
        <v>4411</v>
      </c>
      <c r="Q123" t="s">
        <v>158</v>
      </c>
      <c r="R123" t="s">
        <v>158</v>
      </c>
      <c r="S123" t="s">
        <v>157</v>
      </c>
      <c r="T123" s="24">
        <v>1</v>
      </c>
    </row>
    <row r="124" spans="1:21" x14ac:dyDescent="0.25">
      <c r="A124">
        <v>8</v>
      </c>
      <c r="B124" t="s">
        <v>4417</v>
      </c>
      <c r="C124" t="s">
        <v>4418</v>
      </c>
      <c r="D124">
        <v>1994</v>
      </c>
      <c r="E124" t="s">
        <v>4419</v>
      </c>
      <c r="F124" t="s">
        <v>4420</v>
      </c>
      <c r="G124" t="s">
        <v>85</v>
      </c>
      <c r="H124" t="s">
        <v>4491</v>
      </c>
      <c r="I124" t="b">
        <v>1</v>
      </c>
      <c r="J124">
        <f t="shared" si="2"/>
        <v>18</v>
      </c>
      <c r="K124" cm="1">
        <f t="array" ref="K124">IFERROR(INDEX(impact_factors!$C$1:$C$3000,MATCH(TRUE,ISNUMBER(SEARCH(H124,impact_factors!$B$1:$B$3000)),0)),IF(H124="XX",0,"X"))</f>
        <v>1.8520000000000001</v>
      </c>
      <c r="L124">
        <v>616</v>
      </c>
      <c r="M124" t="s">
        <v>4421</v>
      </c>
      <c r="N124" t="s">
        <v>4422</v>
      </c>
      <c r="P124" t="s">
        <v>4417</v>
      </c>
      <c r="Q124" t="s">
        <v>158</v>
      </c>
      <c r="R124" t="s">
        <v>158</v>
      </c>
      <c r="S124" t="s">
        <v>157</v>
      </c>
      <c r="T124" s="24">
        <v>1</v>
      </c>
    </row>
    <row r="125" spans="1:21" x14ac:dyDescent="0.25">
      <c r="A125">
        <v>9</v>
      </c>
      <c r="B125" t="s">
        <v>4423</v>
      </c>
      <c r="C125" t="s">
        <v>4424</v>
      </c>
      <c r="D125">
        <v>1999</v>
      </c>
      <c r="E125" t="s">
        <v>4425</v>
      </c>
      <c r="F125" t="s">
        <v>4426</v>
      </c>
      <c r="G125" t="s">
        <v>85</v>
      </c>
      <c r="H125" t="s">
        <v>4492</v>
      </c>
      <c r="I125" t="b">
        <v>1</v>
      </c>
      <c r="J125">
        <f t="shared" si="2"/>
        <v>23</v>
      </c>
      <c r="K125" cm="1">
        <f t="array" ref="K125">IFERROR(INDEX(impact_factors!$C$1:$C$3000,MATCH(TRUE,ISNUMBER(SEARCH(H125,impact_factors!$B$1:$B$3000)),0)),IF(H125="XX",0,"X"))</f>
        <v>0.29799999999999999</v>
      </c>
      <c r="L125">
        <v>196</v>
      </c>
      <c r="M125" t="s">
        <v>4427</v>
      </c>
      <c r="N125" t="s">
        <v>4428</v>
      </c>
      <c r="O125" t="s">
        <v>4428</v>
      </c>
      <c r="P125" t="s">
        <v>4423</v>
      </c>
      <c r="Q125" t="s">
        <v>158</v>
      </c>
      <c r="R125" t="s">
        <v>158</v>
      </c>
      <c r="S125" t="s">
        <v>157</v>
      </c>
      <c r="T125" s="24">
        <v>1</v>
      </c>
    </row>
    <row r="126" spans="1:21" x14ac:dyDescent="0.25">
      <c r="A126">
        <v>10</v>
      </c>
      <c r="B126" t="s">
        <v>4429</v>
      </c>
      <c r="C126" t="s">
        <v>4430</v>
      </c>
      <c r="D126">
        <v>1996</v>
      </c>
      <c r="E126" t="s">
        <v>4431</v>
      </c>
      <c r="F126" t="s">
        <v>4432</v>
      </c>
      <c r="G126" t="s">
        <v>85</v>
      </c>
      <c r="H126" t="s">
        <v>4224</v>
      </c>
      <c r="I126" t="b">
        <v>1</v>
      </c>
      <c r="J126">
        <f t="shared" si="2"/>
        <v>20</v>
      </c>
      <c r="K126" cm="1">
        <f t="array" ref="K126">IFERROR(INDEX(impact_factors!$C$1:$C$3000,MATCH(TRUE,ISNUMBER(SEARCH(H126,impact_factors!$B$1:$B$3000)),0)),IF(H126="XX",0,"X"))</f>
        <v>1.383</v>
      </c>
      <c r="L126">
        <v>218</v>
      </c>
      <c r="M126" t="s">
        <v>4433</v>
      </c>
      <c r="N126" t="s">
        <v>4434</v>
      </c>
      <c r="P126" t="s">
        <v>4429</v>
      </c>
      <c r="Q126" t="s">
        <v>158</v>
      </c>
      <c r="R126" t="s">
        <v>158</v>
      </c>
      <c r="S126" t="s">
        <v>157</v>
      </c>
      <c r="T126" s="24">
        <v>1</v>
      </c>
    </row>
    <row r="127" spans="1:21" x14ac:dyDescent="0.25">
      <c r="A127">
        <v>11</v>
      </c>
      <c r="B127" t="s">
        <v>4435</v>
      </c>
      <c r="C127" t="s">
        <v>4436</v>
      </c>
      <c r="D127">
        <v>2002</v>
      </c>
      <c r="E127" t="s">
        <v>4437</v>
      </c>
      <c r="F127" t="s">
        <v>4438</v>
      </c>
      <c r="G127" t="s">
        <v>85</v>
      </c>
      <c r="H127" t="s">
        <v>3993</v>
      </c>
      <c r="I127" t="b">
        <v>1</v>
      </c>
      <c r="J127">
        <f t="shared" si="2"/>
        <v>26</v>
      </c>
      <c r="K127" cm="1">
        <f t="array" ref="K127">IFERROR(INDEX(impact_factors!$C$1:$C$3000,MATCH(TRUE,ISNUMBER(SEARCH(H127,impact_factors!$B$1:$B$3000)),0)),IF(H127="XX",0,"X"))</f>
        <v>3.879</v>
      </c>
      <c r="L127">
        <v>320</v>
      </c>
      <c r="M127" t="s">
        <v>4439</v>
      </c>
      <c r="N127" t="s">
        <v>4440</v>
      </c>
      <c r="O127" t="s">
        <v>4440</v>
      </c>
      <c r="P127" t="s">
        <v>4435</v>
      </c>
      <c r="Q127" t="s">
        <v>158</v>
      </c>
      <c r="R127" t="s">
        <v>158</v>
      </c>
      <c r="S127" t="s">
        <v>157</v>
      </c>
      <c r="T127" s="24">
        <v>1</v>
      </c>
    </row>
    <row r="128" spans="1:21" x14ac:dyDescent="0.25">
      <c r="A128">
        <v>12</v>
      </c>
      <c r="B128" t="s">
        <v>4441</v>
      </c>
      <c r="C128" t="s">
        <v>4442</v>
      </c>
      <c r="D128">
        <v>2018</v>
      </c>
      <c r="E128" t="s">
        <v>4443</v>
      </c>
      <c r="F128" t="s">
        <v>4444</v>
      </c>
      <c r="G128" t="s">
        <v>85</v>
      </c>
      <c r="H128" t="s">
        <v>4036</v>
      </c>
      <c r="I128" t="b">
        <v>1</v>
      </c>
      <c r="J128">
        <f t="shared" si="2"/>
        <v>42</v>
      </c>
      <c r="K128" cm="1">
        <f t="array" ref="K128">IFERROR(INDEX(impact_factors!$C$1:$C$3000,MATCH(TRUE,ISNUMBER(SEARCH(H128,impact_factors!$B$1:$B$3000)),0)),IF(H128="XX",0,"X"))</f>
        <v>0.52800000000000002</v>
      </c>
      <c r="L128">
        <v>181</v>
      </c>
      <c r="M128" t="s">
        <v>4445</v>
      </c>
      <c r="N128" t="s">
        <v>4446</v>
      </c>
      <c r="O128" t="s">
        <v>4446</v>
      </c>
      <c r="P128" t="s">
        <v>4441</v>
      </c>
      <c r="Q128" t="s">
        <v>158</v>
      </c>
      <c r="R128" t="s">
        <v>158</v>
      </c>
      <c r="S128" t="s">
        <v>157</v>
      </c>
      <c r="T128" s="24" t="s">
        <v>4447</v>
      </c>
    </row>
    <row r="129" spans="1:21" x14ac:dyDescent="0.25">
      <c r="A129">
        <v>13</v>
      </c>
      <c r="B129" t="s">
        <v>4448</v>
      </c>
      <c r="C129" t="s">
        <v>4449</v>
      </c>
      <c r="D129">
        <v>2012</v>
      </c>
      <c r="E129" t="s">
        <v>4450</v>
      </c>
      <c r="F129" t="s">
        <v>4451</v>
      </c>
      <c r="G129" t="s">
        <v>85</v>
      </c>
      <c r="H129" t="s">
        <v>3786</v>
      </c>
      <c r="I129" t="b">
        <v>0</v>
      </c>
      <c r="J129">
        <f t="shared" si="2"/>
        <v>36</v>
      </c>
      <c r="K129" cm="1">
        <f t="array" ref="K129">IFERROR(INDEX(impact_factors!$C$1:$C$3000,MATCH(TRUE,ISNUMBER(SEARCH(H129,impact_factors!$B$1:$B$3000)),0)),IF(H129="XX",0,"X"))</f>
        <v>0</v>
      </c>
      <c r="L129">
        <v>18</v>
      </c>
      <c r="M129" t="s">
        <v>4452</v>
      </c>
      <c r="N129" t="s">
        <v>4453</v>
      </c>
      <c r="O129" t="s">
        <v>4453</v>
      </c>
      <c r="P129" t="s">
        <v>4448</v>
      </c>
      <c r="Q129" t="s">
        <v>158</v>
      </c>
      <c r="R129" t="s">
        <v>158</v>
      </c>
      <c r="S129" t="s">
        <v>157</v>
      </c>
      <c r="T129" s="24">
        <v>1</v>
      </c>
    </row>
    <row r="130" spans="1:21" x14ac:dyDescent="0.25">
      <c r="A130">
        <v>14</v>
      </c>
      <c r="B130" t="s">
        <v>4454</v>
      </c>
      <c r="C130" t="s">
        <v>4455</v>
      </c>
      <c r="D130">
        <v>2020</v>
      </c>
      <c r="E130" t="s">
        <v>4456</v>
      </c>
      <c r="F130" t="s">
        <v>4457</v>
      </c>
      <c r="G130" t="s">
        <v>85</v>
      </c>
      <c r="H130" t="s">
        <v>4493</v>
      </c>
      <c r="I130" t="b">
        <v>1</v>
      </c>
      <c r="J130">
        <f t="shared" si="2"/>
        <v>44</v>
      </c>
      <c r="K130" cm="1">
        <f t="array" ref="K130">IFERROR(INDEX(impact_factors!$C$1:$C$3000,MATCH(TRUE,ISNUMBER(SEARCH(H130,impact_factors!$B$1:$B$3000)),0)),IF(H130="XX",0,"X"))</f>
        <v>8.1000000000000003E-2</v>
      </c>
      <c r="L130">
        <v>11</v>
      </c>
      <c r="M130" t="s">
        <v>4458</v>
      </c>
      <c r="N130" t="s">
        <v>4459</v>
      </c>
      <c r="O130" t="s">
        <v>4459</v>
      </c>
      <c r="P130" t="s">
        <v>4454</v>
      </c>
      <c r="Q130" t="s">
        <v>158</v>
      </c>
      <c r="R130" t="s">
        <v>158</v>
      </c>
      <c r="S130" t="s">
        <v>157</v>
      </c>
      <c r="T130" s="24">
        <v>1</v>
      </c>
    </row>
    <row r="131" spans="1:21" x14ac:dyDescent="0.25">
      <c r="A131">
        <v>15</v>
      </c>
      <c r="B131" t="s">
        <v>4460</v>
      </c>
      <c r="C131" t="s">
        <v>4461</v>
      </c>
      <c r="D131">
        <v>2005</v>
      </c>
      <c r="E131" t="s">
        <v>4462</v>
      </c>
      <c r="F131" t="s">
        <v>4463</v>
      </c>
      <c r="G131" t="s">
        <v>4464</v>
      </c>
      <c r="H131" t="s">
        <v>3786</v>
      </c>
      <c r="I131" t="b">
        <v>0</v>
      </c>
      <c r="J131">
        <f t="shared" si="2"/>
        <v>29</v>
      </c>
      <c r="K131" cm="1">
        <f t="array" ref="K131">IFERROR(INDEX(impact_factors!$C$1:$C$3000,MATCH(TRUE,ISNUMBER(SEARCH(H131,impact_factors!$B$1:$B$3000)),0)),IF(H131="XX",0,"X"))</f>
        <v>0</v>
      </c>
      <c r="L131">
        <v>1</v>
      </c>
      <c r="M131" t="s">
        <v>4465</v>
      </c>
      <c r="N131" t="s">
        <v>4466</v>
      </c>
      <c r="O131" t="s">
        <v>4466</v>
      </c>
      <c r="P131" t="s">
        <v>4460</v>
      </c>
      <c r="Q131" t="s">
        <v>158</v>
      </c>
      <c r="R131" t="s">
        <v>158</v>
      </c>
      <c r="S131" t="s">
        <v>157</v>
      </c>
      <c r="T131" s="24">
        <v>1</v>
      </c>
      <c r="U131" t="s">
        <v>4467</v>
      </c>
    </row>
    <row r="132" spans="1:21" x14ac:dyDescent="0.25">
      <c r="A132">
        <v>16</v>
      </c>
      <c r="B132" t="s">
        <v>4468</v>
      </c>
      <c r="C132" t="s">
        <v>4469</v>
      </c>
      <c r="D132">
        <v>2003</v>
      </c>
      <c r="E132" t="s">
        <v>4470</v>
      </c>
      <c r="F132" t="s">
        <v>4471</v>
      </c>
      <c r="G132" t="s">
        <v>4472</v>
      </c>
      <c r="H132" t="s">
        <v>4036</v>
      </c>
      <c r="I132" t="b">
        <v>1</v>
      </c>
      <c r="J132">
        <f t="shared" si="2"/>
        <v>27</v>
      </c>
      <c r="K132" cm="1">
        <f t="array" ref="K132">IFERROR(INDEX(impact_factors!$C$1:$C$3000,MATCH(TRUE,ISNUMBER(SEARCH(H132,impact_factors!$B$1:$B$3000)),0)),IF(H132="XX",0,"X"))</f>
        <v>0.52800000000000002</v>
      </c>
      <c r="L132">
        <v>265</v>
      </c>
      <c r="M132" t="s">
        <v>4473</v>
      </c>
      <c r="N132" t="s">
        <v>4474</v>
      </c>
      <c r="O132" t="s">
        <v>4475</v>
      </c>
      <c r="P132" t="s">
        <v>4468</v>
      </c>
      <c r="Q132" t="s">
        <v>158</v>
      </c>
      <c r="R132" t="s">
        <v>158</v>
      </c>
      <c r="S132" t="s">
        <v>157</v>
      </c>
      <c r="T132" s="24">
        <v>1</v>
      </c>
      <c r="U132" t="s">
        <v>4467</v>
      </c>
    </row>
    <row r="133" spans="1:21" x14ac:dyDescent="0.25">
      <c r="A133">
        <v>17</v>
      </c>
      <c r="B133" t="s">
        <v>4476</v>
      </c>
      <c r="C133" t="s">
        <v>4406</v>
      </c>
      <c r="D133">
        <v>2004</v>
      </c>
      <c r="E133" t="s">
        <v>4477</v>
      </c>
      <c r="F133" t="s">
        <v>4478</v>
      </c>
      <c r="G133" t="s">
        <v>4479</v>
      </c>
      <c r="H133" t="s">
        <v>3777</v>
      </c>
      <c r="I133" t="b">
        <v>1</v>
      </c>
      <c r="J133">
        <f t="shared" si="2"/>
        <v>28</v>
      </c>
      <c r="K133" cm="1">
        <f t="array" ref="K133">IFERROR(INDEX(impact_factors!$C$1:$C$3000,MATCH(TRUE,ISNUMBER(SEARCH(H133,impact_factors!$B$1:$B$3000)),0)),IF(H133="XX",0,"X"))</f>
        <v>0.29799999999999999</v>
      </c>
      <c r="L133">
        <v>19</v>
      </c>
      <c r="M133" t="s">
        <v>4480</v>
      </c>
      <c r="N133" t="s">
        <v>4481</v>
      </c>
      <c r="O133" t="s">
        <v>4482</v>
      </c>
      <c r="P133" t="s">
        <v>4476</v>
      </c>
      <c r="Q133" t="s">
        <v>158</v>
      </c>
      <c r="R133" t="s">
        <v>158</v>
      </c>
      <c r="S133" t="s">
        <v>157</v>
      </c>
      <c r="T133" s="24">
        <v>1</v>
      </c>
      <c r="U133" t="s">
        <v>4467</v>
      </c>
    </row>
    <row r="134" spans="1:21" x14ac:dyDescent="0.25">
      <c r="A134">
        <v>18</v>
      </c>
      <c r="B134" t="s">
        <v>4483</v>
      </c>
      <c r="C134" t="s">
        <v>4484</v>
      </c>
      <c r="D134">
        <v>1999</v>
      </c>
      <c r="E134" t="s">
        <v>4485</v>
      </c>
      <c r="F134" t="s">
        <v>4486</v>
      </c>
      <c r="G134" t="s">
        <v>85</v>
      </c>
      <c r="H134" t="s">
        <v>4036</v>
      </c>
      <c r="I134" t="b">
        <v>1</v>
      </c>
      <c r="J134">
        <f t="shared" si="2"/>
        <v>23</v>
      </c>
      <c r="K134" cm="1">
        <f t="array" ref="K134">IFERROR(INDEX(impact_factors!$C$1:$C$3000,MATCH(TRUE,ISNUMBER(SEARCH(H134,impact_factors!$B$1:$B$3000)),0)),IF(H134="XX",0,"X"))</f>
        <v>0.52800000000000002</v>
      </c>
      <c r="L134">
        <v>177</v>
      </c>
      <c r="M134" t="s">
        <v>85</v>
      </c>
      <c r="N134" t="s">
        <v>4495</v>
      </c>
      <c r="O134" t="s">
        <v>4496</v>
      </c>
      <c r="P134" t="s">
        <v>4483</v>
      </c>
      <c r="Q134" t="s">
        <v>158</v>
      </c>
      <c r="R134" t="s">
        <v>158</v>
      </c>
      <c r="S134" t="s">
        <v>157</v>
      </c>
      <c r="T134" s="24" t="s">
        <v>85</v>
      </c>
      <c r="U134" t="s">
        <v>4487</v>
      </c>
    </row>
  </sheetData>
  <conditionalFormatting sqref="F1:F53 F55">
    <cfRule type="containsBlanks" dxfId="794" priority="802">
      <formula>LEN(TRIM(F1))=0</formula>
    </cfRule>
  </conditionalFormatting>
  <conditionalFormatting sqref="Q2:S53 Q55:S55">
    <cfRule type="containsText" dxfId="793" priority="799" operator="containsText" text="PRIMARY STUDY">
      <formula>NOT(ISERROR(SEARCH("PRIMARY STUDY",Q2)))</formula>
    </cfRule>
    <cfRule type="notContainsText" dxfId="792" priority="800" operator="notContains" text="YES">
      <formula>ISERROR(SEARCH("YES",Q2))</formula>
    </cfRule>
    <cfRule type="containsText" dxfId="791" priority="801" operator="containsText" text="YES">
      <formula>NOT(ISERROR(SEARCH("YES",Q2)))</formula>
    </cfRule>
  </conditionalFormatting>
  <conditionalFormatting sqref="T2:T53 T55">
    <cfRule type="containsBlanks" dxfId="790" priority="803">
      <formula>LEN(TRIM(T2))=0</formula>
    </cfRule>
  </conditionalFormatting>
  <conditionalFormatting sqref="T2:T53 T55">
    <cfRule type="cellIs" dxfId="789" priority="797" operator="between">
      <formula>1</formula>
      <formula>4</formula>
    </cfRule>
    <cfRule type="containsText" dxfId="788" priority="798" operator="containsText" text="X">
      <formula>NOT(ISERROR(SEARCH("X",T2)))</formula>
    </cfRule>
  </conditionalFormatting>
  <conditionalFormatting sqref="F56">
    <cfRule type="containsBlanks" dxfId="787" priority="794">
      <formula>LEN(TRIM(F56))=0</formula>
    </cfRule>
  </conditionalFormatting>
  <conditionalFormatting sqref="Q56:S56">
    <cfRule type="containsText" dxfId="786" priority="791" operator="containsText" text="PRIMARY STUDY">
      <formula>NOT(ISERROR(SEARCH("PRIMARY STUDY",Q56)))</formula>
    </cfRule>
    <cfRule type="notContainsText" dxfId="785" priority="792" operator="notContains" text="YES">
      <formula>ISERROR(SEARCH("YES",Q56))</formula>
    </cfRule>
    <cfRule type="containsText" dxfId="784" priority="793" operator="containsText" text="YES">
      <formula>NOT(ISERROR(SEARCH("YES",Q56)))</formula>
    </cfRule>
  </conditionalFormatting>
  <conditionalFormatting sqref="B56">
    <cfRule type="duplicateValues" dxfId="783" priority="788"/>
  </conditionalFormatting>
  <conditionalFormatting sqref="T56">
    <cfRule type="containsBlanks" dxfId="782" priority="795">
      <formula>LEN(TRIM(T56))=0</formula>
    </cfRule>
  </conditionalFormatting>
  <conditionalFormatting sqref="T56">
    <cfRule type="cellIs" dxfId="781" priority="789" operator="between">
      <formula>1</formula>
      <formula>4</formula>
    </cfRule>
    <cfRule type="containsText" dxfId="780" priority="790" operator="containsText" text="X">
      <formula>NOT(ISERROR(SEARCH("X",T56)))</formula>
    </cfRule>
  </conditionalFormatting>
  <conditionalFormatting sqref="F57">
    <cfRule type="containsBlanks" dxfId="779" priority="786">
      <formula>LEN(TRIM(F57))=0</formula>
    </cfRule>
  </conditionalFormatting>
  <conditionalFormatting sqref="Q57:S57">
    <cfRule type="containsText" dxfId="778" priority="783" operator="containsText" text="PRIMARY STUDY">
      <formula>NOT(ISERROR(SEARCH("PRIMARY STUDY",Q57)))</formula>
    </cfRule>
    <cfRule type="notContainsText" dxfId="777" priority="784" operator="notContains" text="YES">
      <formula>ISERROR(SEARCH("YES",Q57))</formula>
    </cfRule>
    <cfRule type="containsText" dxfId="776" priority="785" operator="containsText" text="YES">
      <formula>NOT(ISERROR(SEARCH("YES",Q57)))</formula>
    </cfRule>
  </conditionalFormatting>
  <conditionalFormatting sqref="B57">
    <cfRule type="duplicateValues" dxfId="775" priority="780"/>
  </conditionalFormatting>
  <conditionalFormatting sqref="T57">
    <cfRule type="containsBlanks" dxfId="774" priority="787">
      <formula>LEN(TRIM(T57))=0</formula>
    </cfRule>
  </conditionalFormatting>
  <conditionalFormatting sqref="T57">
    <cfRule type="cellIs" dxfId="773" priority="781" operator="between">
      <formula>1</formula>
      <formula>4</formula>
    </cfRule>
    <cfRule type="containsText" dxfId="772" priority="782" operator="containsText" text="X">
      <formula>NOT(ISERROR(SEARCH("X",T57)))</formula>
    </cfRule>
  </conditionalFormatting>
  <conditionalFormatting sqref="F58">
    <cfRule type="containsBlanks" dxfId="771" priority="779">
      <formula>LEN(TRIM(F58))=0</formula>
    </cfRule>
  </conditionalFormatting>
  <conditionalFormatting sqref="B58">
    <cfRule type="duplicateValues" dxfId="770" priority="778"/>
  </conditionalFormatting>
  <conditionalFormatting sqref="Q58:S58">
    <cfRule type="containsText" dxfId="769" priority="774" operator="containsText" text="PRIMARY STUDY">
      <formula>NOT(ISERROR(SEARCH("PRIMARY STUDY",Q58)))</formula>
    </cfRule>
    <cfRule type="notContainsText" dxfId="768" priority="775" operator="notContains" text="YES">
      <formula>ISERROR(SEARCH("YES",Q58))</formula>
    </cfRule>
    <cfRule type="containsText" dxfId="767" priority="776" operator="containsText" text="YES">
      <formula>NOT(ISERROR(SEARCH("YES",Q58)))</formula>
    </cfRule>
  </conditionalFormatting>
  <conditionalFormatting sqref="T58">
    <cfRule type="containsBlanks" dxfId="766" priority="777">
      <formula>LEN(TRIM(T58))=0</formula>
    </cfRule>
  </conditionalFormatting>
  <conditionalFormatting sqref="T58">
    <cfRule type="cellIs" dxfId="765" priority="772" operator="between">
      <formula>1</formula>
      <formula>4</formula>
    </cfRule>
    <cfRule type="containsText" dxfId="764" priority="773" operator="containsText" text="X">
      <formula>NOT(ISERROR(SEARCH("X",T58)))</formula>
    </cfRule>
  </conditionalFormatting>
  <conditionalFormatting sqref="F59">
    <cfRule type="containsBlanks" dxfId="763" priority="771">
      <formula>LEN(TRIM(F59))=0</formula>
    </cfRule>
  </conditionalFormatting>
  <conditionalFormatting sqref="B59">
    <cfRule type="duplicateValues" dxfId="762" priority="770"/>
  </conditionalFormatting>
  <conditionalFormatting sqref="Q59:S59">
    <cfRule type="containsText" dxfId="761" priority="766" operator="containsText" text="PRIMARY STUDY">
      <formula>NOT(ISERROR(SEARCH("PRIMARY STUDY",Q59)))</formula>
    </cfRule>
    <cfRule type="notContainsText" dxfId="760" priority="767" operator="notContains" text="YES">
      <formula>ISERROR(SEARCH("YES",Q59))</formula>
    </cfRule>
    <cfRule type="containsText" dxfId="759" priority="768" operator="containsText" text="YES">
      <formula>NOT(ISERROR(SEARCH("YES",Q59)))</formula>
    </cfRule>
  </conditionalFormatting>
  <conditionalFormatting sqref="T59">
    <cfRule type="containsBlanks" dxfId="758" priority="769">
      <formula>LEN(TRIM(T59))=0</formula>
    </cfRule>
  </conditionalFormatting>
  <conditionalFormatting sqref="T59">
    <cfRule type="cellIs" dxfId="757" priority="764" operator="between">
      <formula>1</formula>
      <formula>4</formula>
    </cfRule>
    <cfRule type="containsText" dxfId="756" priority="765" operator="containsText" text="X">
      <formula>NOT(ISERROR(SEARCH("X",T59)))</formula>
    </cfRule>
  </conditionalFormatting>
  <conditionalFormatting sqref="F60">
    <cfRule type="containsBlanks" dxfId="755" priority="763">
      <formula>LEN(TRIM(F60))=0</formula>
    </cfRule>
  </conditionalFormatting>
  <conditionalFormatting sqref="B60">
    <cfRule type="duplicateValues" dxfId="754" priority="762"/>
  </conditionalFormatting>
  <conditionalFormatting sqref="Q60:S60">
    <cfRule type="containsText" dxfId="753" priority="758" operator="containsText" text="PRIMARY STUDY">
      <formula>NOT(ISERROR(SEARCH("PRIMARY STUDY",Q60)))</formula>
    </cfRule>
    <cfRule type="notContainsText" dxfId="752" priority="759" operator="notContains" text="YES">
      <formula>ISERROR(SEARCH("YES",Q60))</formula>
    </cfRule>
    <cfRule type="containsText" dxfId="751" priority="760" operator="containsText" text="YES">
      <formula>NOT(ISERROR(SEARCH("YES",Q60)))</formula>
    </cfRule>
  </conditionalFormatting>
  <conditionalFormatting sqref="T60">
    <cfRule type="containsBlanks" dxfId="750" priority="761">
      <formula>LEN(TRIM(T60))=0</formula>
    </cfRule>
  </conditionalFormatting>
  <conditionalFormatting sqref="T60">
    <cfRule type="cellIs" dxfId="749" priority="756" operator="between">
      <formula>1</formula>
      <formula>4</formula>
    </cfRule>
    <cfRule type="containsText" dxfId="748" priority="757" operator="containsText" text="X">
      <formula>NOT(ISERROR(SEARCH("X",T60)))</formula>
    </cfRule>
  </conditionalFormatting>
  <conditionalFormatting sqref="F61">
    <cfRule type="containsBlanks" dxfId="747" priority="755">
      <formula>LEN(TRIM(F61))=0</formula>
    </cfRule>
  </conditionalFormatting>
  <conditionalFormatting sqref="B61">
    <cfRule type="duplicateValues" dxfId="746" priority="754"/>
  </conditionalFormatting>
  <conditionalFormatting sqref="Q61:S61">
    <cfRule type="containsText" dxfId="745" priority="750" operator="containsText" text="PRIMARY STUDY">
      <formula>NOT(ISERROR(SEARCH("PRIMARY STUDY",Q61)))</formula>
    </cfRule>
    <cfRule type="notContainsText" dxfId="744" priority="751" operator="notContains" text="YES">
      <formula>ISERROR(SEARCH("YES",Q61))</formula>
    </cfRule>
    <cfRule type="containsText" dxfId="743" priority="752" operator="containsText" text="YES">
      <formula>NOT(ISERROR(SEARCH("YES",Q61)))</formula>
    </cfRule>
  </conditionalFormatting>
  <conditionalFormatting sqref="T61">
    <cfRule type="containsBlanks" dxfId="742" priority="753">
      <formula>LEN(TRIM(T61))=0</formula>
    </cfRule>
  </conditionalFormatting>
  <conditionalFormatting sqref="T61">
    <cfRule type="cellIs" dxfId="741" priority="748" operator="between">
      <formula>1</formula>
      <formula>4</formula>
    </cfRule>
    <cfRule type="containsText" dxfId="740" priority="749" operator="containsText" text="X">
      <formula>NOT(ISERROR(SEARCH("X",T61)))</formula>
    </cfRule>
  </conditionalFormatting>
  <conditionalFormatting sqref="B15:B53 B1:B13 B55">
    <cfRule type="duplicateValues" dxfId="739" priority="842"/>
  </conditionalFormatting>
  <conditionalFormatting sqref="F62">
    <cfRule type="containsBlanks" dxfId="738" priority="747">
      <formula>LEN(TRIM(F62))=0</formula>
    </cfRule>
  </conditionalFormatting>
  <conditionalFormatting sqref="B62">
    <cfRule type="duplicateValues" dxfId="737" priority="746"/>
  </conditionalFormatting>
  <conditionalFormatting sqref="Q62:S62">
    <cfRule type="containsText" dxfId="736" priority="742" operator="containsText" text="PRIMARY STUDY">
      <formula>NOT(ISERROR(SEARCH("PRIMARY STUDY",Q62)))</formula>
    </cfRule>
    <cfRule type="notContainsText" dxfId="735" priority="743" operator="notContains" text="YES">
      <formula>ISERROR(SEARCH("YES",Q62))</formula>
    </cfRule>
    <cfRule type="containsText" dxfId="734" priority="744" operator="containsText" text="YES">
      <formula>NOT(ISERROR(SEARCH("YES",Q62)))</formula>
    </cfRule>
  </conditionalFormatting>
  <conditionalFormatting sqref="T62">
    <cfRule type="containsBlanks" dxfId="733" priority="745">
      <formula>LEN(TRIM(T62))=0</formula>
    </cfRule>
  </conditionalFormatting>
  <conditionalFormatting sqref="T62">
    <cfRule type="cellIs" dxfId="732" priority="740" operator="between">
      <formula>1</formula>
      <formula>4</formula>
    </cfRule>
    <cfRule type="containsText" dxfId="731" priority="741" operator="containsText" text="X">
      <formula>NOT(ISERROR(SEARCH("X",T62)))</formula>
    </cfRule>
  </conditionalFormatting>
  <conditionalFormatting sqref="F63">
    <cfRule type="containsBlanks" dxfId="730" priority="739">
      <formula>LEN(TRIM(F63))=0</formula>
    </cfRule>
  </conditionalFormatting>
  <conditionalFormatting sqref="B63">
    <cfRule type="duplicateValues" dxfId="729" priority="738"/>
  </conditionalFormatting>
  <conditionalFormatting sqref="Q63:S63">
    <cfRule type="containsText" dxfId="728" priority="734" operator="containsText" text="PRIMARY STUDY">
      <formula>NOT(ISERROR(SEARCH("PRIMARY STUDY",Q63)))</formula>
    </cfRule>
    <cfRule type="notContainsText" dxfId="727" priority="735" operator="notContains" text="YES">
      <formula>ISERROR(SEARCH("YES",Q63))</formula>
    </cfRule>
    <cfRule type="containsText" dxfId="726" priority="736" operator="containsText" text="YES">
      <formula>NOT(ISERROR(SEARCH("YES",Q63)))</formula>
    </cfRule>
  </conditionalFormatting>
  <conditionalFormatting sqref="T63">
    <cfRule type="containsBlanks" dxfId="725" priority="737">
      <formula>LEN(TRIM(T63))=0</formula>
    </cfRule>
  </conditionalFormatting>
  <conditionalFormatting sqref="T63">
    <cfRule type="cellIs" dxfId="724" priority="732" operator="between">
      <formula>1</formula>
      <formula>4</formula>
    </cfRule>
    <cfRule type="containsText" dxfId="723" priority="733" operator="containsText" text="X">
      <formula>NOT(ISERROR(SEARCH("X",T63)))</formula>
    </cfRule>
  </conditionalFormatting>
  <conditionalFormatting sqref="F65">
    <cfRule type="containsBlanks" dxfId="722" priority="707">
      <formula>LEN(TRIM(F65))=0</formula>
    </cfRule>
  </conditionalFormatting>
  <conditionalFormatting sqref="F65">
    <cfRule type="containsBlanks" dxfId="721" priority="723">
      <formula>LEN(TRIM(F65))=0</formula>
    </cfRule>
  </conditionalFormatting>
  <conditionalFormatting sqref="B65">
    <cfRule type="duplicateValues" dxfId="720" priority="722"/>
  </conditionalFormatting>
  <conditionalFormatting sqref="Q65:S65">
    <cfRule type="containsText" dxfId="719" priority="718" operator="containsText" text="PRIMARY STUDY">
      <formula>NOT(ISERROR(SEARCH("PRIMARY STUDY",Q65)))</formula>
    </cfRule>
    <cfRule type="notContainsText" dxfId="718" priority="719" operator="notContains" text="YES">
      <formula>ISERROR(SEARCH("YES",Q65))</formula>
    </cfRule>
    <cfRule type="containsText" dxfId="717" priority="720" operator="containsText" text="YES">
      <formula>NOT(ISERROR(SEARCH("YES",Q65)))</formula>
    </cfRule>
  </conditionalFormatting>
  <conditionalFormatting sqref="T65">
    <cfRule type="containsBlanks" dxfId="716" priority="721">
      <formula>LEN(TRIM(T65))=0</formula>
    </cfRule>
  </conditionalFormatting>
  <conditionalFormatting sqref="T65">
    <cfRule type="cellIs" dxfId="715" priority="716" operator="between">
      <formula>1</formula>
      <formula>4</formula>
    </cfRule>
    <cfRule type="containsText" dxfId="714" priority="717" operator="containsText" text="X">
      <formula>NOT(ISERROR(SEARCH("X",T65)))</formula>
    </cfRule>
  </conditionalFormatting>
  <conditionalFormatting sqref="F66">
    <cfRule type="containsBlanks" dxfId="713" priority="715">
      <formula>LEN(TRIM(F66))=0</formula>
    </cfRule>
  </conditionalFormatting>
  <conditionalFormatting sqref="B66">
    <cfRule type="duplicateValues" dxfId="712" priority="714"/>
  </conditionalFormatting>
  <conditionalFormatting sqref="Q66:S66">
    <cfRule type="containsText" dxfId="711" priority="710" operator="containsText" text="PRIMARY STUDY">
      <formula>NOT(ISERROR(SEARCH("PRIMARY STUDY",Q66)))</formula>
    </cfRule>
    <cfRule type="notContainsText" dxfId="710" priority="711" operator="notContains" text="YES">
      <formula>ISERROR(SEARCH("YES",Q66))</formula>
    </cfRule>
    <cfRule type="containsText" dxfId="709" priority="712" operator="containsText" text="YES">
      <formula>NOT(ISERROR(SEARCH("YES",Q66)))</formula>
    </cfRule>
  </conditionalFormatting>
  <conditionalFormatting sqref="T66">
    <cfRule type="containsBlanks" dxfId="708" priority="713">
      <formula>LEN(TRIM(T66))=0</formula>
    </cfRule>
  </conditionalFormatting>
  <conditionalFormatting sqref="T66">
    <cfRule type="cellIs" dxfId="707" priority="708" operator="between">
      <formula>1</formula>
      <formula>4</formula>
    </cfRule>
    <cfRule type="containsText" dxfId="706" priority="709" operator="containsText" text="X">
      <formula>NOT(ISERROR(SEARCH("X",T66)))</formula>
    </cfRule>
  </conditionalFormatting>
  <conditionalFormatting sqref="B65">
    <cfRule type="duplicateValues" dxfId="705" priority="706"/>
  </conditionalFormatting>
  <conditionalFormatting sqref="F66">
    <cfRule type="containsBlanks" dxfId="704" priority="705">
      <formula>LEN(TRIM(F66))=0</formula>
    </cfRule>
  </conditionalFormatting>
  <conditionalFormatting sqref="B66">
    <cfRule type="duplicateValues" dxfId="703" priority="704"/>
  </conditionalFormatting>
  <conditionalFormatting sqref="F67">
    <cfRule type="containsBlanks" dxfId="702" priority="703">
      <formula>LEN(TRIM(F67))=0</formula>
    </cfRule>
  </conditionalFormatting>
  <conditionalFormatting sqref="B67">
    <cfRule type="duplicateValues" dxfId="701" priority="702"/>
  </conditionalFormatting>
  <conditionalFormatting sqref="Q65:S65">
    <cfRule type="containsText" dxfId="700" priority="698" operator="containsText" text="PRIMARY STUDY">
      <formula>NOT(ISERROR(SEARCH("PRIMARY STUDY",Q65)))</formula>
    </cfRule>
    <cfRule type="notContainsText" dxfId="699" priority="699" operator="notContains" text="YES">
      <formula>ISERROR(SEARCH("YES",Q65))</formula>
    </cfRule>
    <cfRule type="containsText" dxfId="698" priority="700" operator="containsText" text="YES">
      <formula>NOT(ISERROR(SEARCH("YES",Q65)))</formula>
    </cfRule>
  </conditionalFormatting>
  <conditionalFormatting sqref="T65">
    <cfRule type="containsBlanks" dxfId="697" priority="701">
      <formula>LEN(TRIM(T65))=0</formula>
    </cfRule>
  </conditionalFormatting>
  <conditionalFormatting sqref="T65">
    <cfRule type="cellIs" dxfId="696" priority="696" operator="between">
      <formula>1</formula>
      <formula>4</formula>
    </cfRule>
    <cfRule type="containsText" dxfId="695" priority="697" operator="containsText" text="X">
      <formula>NOT(ISERROR(SEARCH("X",T65)))</formula>
    </cfRule>
  </conditionalFormatting>
  <conditionalFormatting sqref="Q66:S66">
    <cfRule type="containsText" dxfId="694" priority="692" operator="containsText" text="PRIMARY STUDY">
      <formula>NOT(ISERROR(SEARCH("PRIMARY STUDY",Q66)))</formula>
    </cfRule>
    <cfRule type="notContainsText" dxfId="693" priority="693" operator="notContains" text="YES">
      <formula>ISERROR(SEARCH("YES",Q66))</formula>
    </cfRule>
    <cfRule type="containsText" dxfId="692" priority="694" operator="containsText" text="YES">
      <formula>NOT(ISERROR(SEARCH("YES",Q66)))</formula>
    </cfRule>
  </conditionalFormatting>
  <conditionalFormatting sqref="T66">
    <cfRule type="containsBlanks" dxfId="691" priority="695">
      <formula>LEN(TRIM(T66))=0</formula>
    </cfRule>
  </conditionalFormatting>
  <conditionalFormatting sqref="T66">
    <cfRule type="cellIs" dxfId="690" priority="690" operator="between">
      <formula>1</formula>
      <formula>4</formula>
    </cfRule>
    <cfRule type="containsText" dxfId="689" priority="691" operator="containsText" text="X">
      <formula>NOT(ISERROR(SEARCH("X",T66)))</formula>
    </cfRule>
  </conditionalFormatting>
  <conditionalFormatting sqref="Q67:S67">
    <cfRule type="containsText" dxfId="688" priority="686" operator="containsText" text="PRIMARY STUDY">
      <formula>NOT(ISERROR(SEARCH("PRIMARY STUDY",Q67)))</formula>
    </cfRule>
    <cfRule type="notContainsText" dxfId="687" priority="687" operator="notContains" text="YES">
      <formula>ISERROR(SEARCH("YES",Q67))</formula>
    </cfRule>
    <cfRule type="containsText" dxfId="686" priority="688" operator="containsText" text="YES">
      <formula>NOT(ISERROR(SEARCH("YES",Q67)))</formula>
    </cfRule>
  </conditionalFormatting>
  <conditionalFormatting sqref="T67">
    <cfRule type="containsBlanks" dxfId="685" priority="689">
      <formula>LEN(TRIM(T67))=0</formula>
    </cfRule>
  </conditionalFormatting>
  <conditionalFormatting sqref="T67">
    <cfRule type="cellIs" dxfId="684" priority="684" operator="between">
      <formula>1</formula>
      <formula>4</formula>
    </cfRule>
    <cfRule type="containsText" dxfId="683" priority="685" operator="containsText" text="X">
      <formula>NOT(ISERROR(SEARCH("X",T67)))</formula>
    </cfRule>
  </conditionalFormatting>
  <conditionalFormatting sqref="F64">
    <cfRule type="containsBlanks" dxfId="682" priority="683">
      <formula>LEN(TRIM(F64))=0</formula>
    </cfRule>
  </conditionalFormatting>
  <conditionalFormatting sqref="B64">
    <cfRule type="duplicateValues" dxfId="681" priority="682"/>
  </conditionalFormatting>
  <conditionalFormatting sqref="Q64:S64">
    <cfRule type="containsText" dxfId="680" priority="678" operator="containsText" text="PRIMARY STUDY">
      <formula>NOT(ISERROR(SEARCH("PRIMARY STUDY",Q64)))</formula>
    </cfRule>
    <cfRule type="notContainsText" dxfId="679" priority="679" operator="notContains" text="YES">
      <formula>ISERROR(SEARCH("YES",Q64))</formula>
    </cfRule>
    <cfRule type="containsText" dxfId="678" priority="680" operator="containsText" text="YES">
      <formula>NOT(ISERROR(SEARCH("YES",Q64)))</formula>
    </cfRule>
  </conditionalFormatting>
  <conditionalFormatting sqref="T64">
    <cfRule type="containsBlanks" dxfId="677" priority="681">
      <formula>LEN(TRIM(T64))=0</formula>
    </cfRule>
  </conditionalFormatting>
  <conditionalFormatting sqref="T64">
    <cfRule type="cellIs" dxfId="676" priority="676" operator="between">
      <formula>1</formula>
      <formula>4</formula>
    </cfRule>
    <cfRule type="containsText" dxfId="675" priority="677" operator="containsText" text="X">
      <formula>NOT(ISERROR(SEARCH("X",T64)))</formula>
    </cfRule>
  </conditionalFormatting>
  <conditionalFormatting sqref="F68">
    <cfRule type="containsBlanks" dxfId="674" priority="675">
      <formula>LEN(TRIM(F68))=0</formula>
    </cfRule>
  </conditionalFormatting>
  <conditionalFormatting sqref="B68">
    <cfRule type="duplicateValues" dxfId="673" priority="674"/>
  </conditionalFormatting>
  <conditionalFormatting sqref="Q68:S68">
    <cfRule type="containsText" dxfId="672" priority="670" operator="containsText" text="PRIMARY STUDY">
      <formula>NOT(ISERROR(SEARCH("PRIMARY STUDY",Q68)))</formula>
    </cfRule>
    <cfRule type="notContainsText" dxfId="671" priority="671" operator="notContains" text="YES">
      <formula>ISERROR(SEARCH("YES",Q68))</formula>
    </cfRule>
    <cfRule type="containsText" dxfId="670" priority="672" operator="containsText" text="YES">
      <formula>NOT(ISERROR(SEARCH("YES",Q68)))</formula>
    </cfRule>
  </conditionalFormatting>
  <conditionalFormatting sqref="T68">
    <cfRule type="containsBlanks" dxfId="669" priority="673">
      <formula>LEN(TRIM(T68))=0</formula>
    </cfRule>
  </conditionalFormatting>
  <conditionalFormatting sqref="T68">
    <cfRule type="cellIs" dxfId="668" priority="668" operator="between">
      <formula>1</formula>
      <formula>4</formula>
    </cfRule>
    <cfRule type="containsText" dxfId="667" priority="669" operator="containsText" text="X">
      <formula>NOT(ISERROR(SEARCH("X",T68)))</formula>
    </cfRule>
  </conditionalFormatting>
  <conditionalFormatting sqref="F69">
    <cfRule type="containsBlanks" dxfId="666" priority="667">
      <formula>LEN(TRIM(F69))=0</formula>
    </cfRule>
  </conditionalFormatting>
  <conditionalFormatting sqref="B69">
    <cfRule type="duplicateValues" dxfId="665" priority="666"/>
  </conditionalFormatting>
  <conditionalFormatting sqref="Q69:S69">
    <cfRule type="containsText" dxfId="664" priority="662" operator="containsText" text="PRIMARY STUDY">
      <formula>NOT(ISERROR(SEARCH("PRIMARY STUDY",Q69)))</formula>
    </cfRule>
    <cfRule type="notContainsText" dxfId="663" priority="663" operator="notContains" text="YES">
      <formula>ISERROR(SEARCH("YES",Q69))</formula>
    </cfRule>
    <cfRule type="containsText" dxfId="662" priority="664" operator="containsText" text="YES">
      <formula>NOT(ISERROR(SEARCH("YES",Q69)))</formula>
    </cfRule>
  </conditionalFormatting>
  <conditionalFormatting sqref="T69">
    <cfRule type="containsBlanks" dxfId="661" priority="665">
      <formula>LEN(TRIM(T69))=0</formula>
    </cfRule>
  </conditionalFormatting>
  <conditionalFormatting sqref="T69">
    <cfRule type="cellIs" dxfId="660" priority="660" operator="between">
      <formula>1</formula>
      <formula>4</formula>
    </cfRule>
    <cfRule type="containsText" dxfId="659" priority="661" operator="containsText" text="X">
      <formula>NOT(ISERROR(SEARCH("X",T69)))</formula>
    </cfRule>
  </conditionalFormatting>
  <conditionalFormatting sqref="Q70:S70">
    <cfRule type="containsText" dxfId="658" priority="656" operator="containsText" text="PRIMARY STUDY">
      <formula>NOT(ISERROR(SEARCH("PRIMARY STUDY",Q70)))</formula>
    </cfRule>
    <cfRule type="notContainsText" dxfId="657" priority="657" operator="notContains" text="YES">
      <formula>ISERROR(SEARCH("YES",Q70))</formula>
    </cfRule>
    <cfRule type="containsText" dxfId="656" priority="658" operator="containsText" text="YES">
      <formula>NOT(ISERROR(SEARCH("YES",Q70)))</formula>
    </cfRule>
  </conditionalFormatting>
  <conditionalFormatting sqref="T70">
    <cfRule type="containsBlanks" dxfId="655" priority="659">
      <formula>LEN(TRIM(T70))=0</formula>
    </cfRule>
  </conditionalFormatting>
  <conditionalFormatting sqref="T70">
    <cfRule type="cellIs" dxfId="654" priority="654" operator="between">
      <formula>1</formula>
      <formula>4</formula>
    </cfRule>
    <cfRule type="containsText" dxfId="653" priority="655" operator="containsText" text="X">
      <formula>NOT(ISERROR(SEARCH("X",T70)))</formula>
    </cfRule>
  </conditionalFormatting>
  <conditionalFormatting sqref="F70">
    <cfRule type="containsBlanks" dxfId="652" priority="653">
      <formula>LEN(TRIM(F70))=0</formula>
    </cfRule>
  </conditionalFormatting>
  <conditionalFormatting sqref="B70">
    <cfRule type="duplicateValues" dxfId="651" priority="652"/>
  </conditionalFormatting>
  <conditionalFormatting sqref="Q54:S54">
    <cfRule type="containsText" dxfId="650" priority="646" operator="containsText" text="PRIMARY STUDY">
      <formula>NOT(ISERROR(SEARCH("PRIMARY STUDY",Q54)))</formula>
    </cfRule>
    <cfRule type="notContainsText" dxfId="649" priority="647" operator="notContains" text="YES">
      <formula>ISERROR(SEARCH("YES",Q54))</formula>
    </cfRule>
    <cfRule type="containsText" dxfId="648" priority="648" operator="containsText" text="YES">
      <formula>NOT(ISERROR(SEARCH("YES",Q54)))</formula>
    </cfRule>
  </conditionalFormatting>
  <conditionalFormatting sqref="T54">
    <cfRule type="containsBlanks" dxfId="647" priority="649">
      <formula>LEN(TRIM(T54))=0</formula>
    </cfRule>
  </conditionalFormatting>
  <conditionalFormatting sqref="T54">
    <cfRule type="cellIs" dxfId="646" priority="644" operator="between">
      <formula>1</formula>
      <formula>4</formula>
    </cfRule>
    <cfRule type="containsText" dxfId="645" priority="645" operator="containsText" text="X">
      <formula>NOT(ISERROR(SEARCH("X",T54)))</formula>
    </cfRule>
  </conditionalFormatting>
  <conditionalFormatting sqref="F54">
    <cfRule type="containsBlanks" dxfId="644" priority="643">
      <formula>LEN(TRIM(F54))=0</formula>
    </cfRule>
  </conditionalFormatting>
  <conditionalFormatting sqref="B54">
    <cfRule type="duplicateValues" dxfId="643" priority="642"/>
  </conditionalFormatting>
  <conditionalFormatting sqref="F71">
    <cfRule type="containsBlanks" dxfId="642" priority="641">
      <formula>LEN(TRIM(F71))=0</formula>
    </cfRule>
  </conditionalFormatting>
  <conditionalFormatting sqref="B71">
    <cfRule type="duplicateValues" dxfId="641" priority="640"/>
  </conditionalFormatting>
  <conditionalFormatting sqref="Q71:S71">
    <cfRule type="containsText" dxfId="640" priority="636" operator="containsText" text="PRIMARY STUDY">
      <formula>NOT(ISERROR(SEARCH("PRIMARY STUDY",Q71)))</formula>
    </cfRule>
    <cfRule type="notContainsText" dxfId="639" priority="637" operator="notContains" text="YES">
      <formula>ISERROR(SEARCH("YES",Q71))</formula>
    </cfRule>
    <cfRule type="containsText" dxfId="638" priority="638" operator="containsText" text="YES">
      <formula>NOT(ISERROR(SEARCH("YES",Q71)))</formula>
    </cfRule>
  </conditionalFormatting>
  <conditionalFormatting sqref="T71">
    <cfRule type="containsBlanks" dxfId="637" priority="639">
      <formula>LEN(TRIM(T71))=0</formula>
    </cfRule>
  </conditionalFormatting>
  <conditionalFormatting sqref="T71">
    <cfRule type="cellIs" dxfId="636" priority="634" operator="between">
      <formula>1</formula>
      <formula>4</formula>
    </cfRule>
    <cfRule type="containsText" dxfId="635" priority="635" operator="containsText" text="X">
      <formula>NOT(ISERROR(SEARCH("X",T71)))</formula>
    </cfRule>
  </conditionalFormatting>
  <conditionalFormatting sqref="F72">
    <cfRule type="containsBlanks" dxfId="634" priority="633">
      <formula>LEN(TRIM(F72))=0</formula>
    </cfRule>
  </conditionalFormatting>
  <conditionalFormatting sqref="B72">
    <cfRule type="duplicateValues" dxfId="633" priority="632"/>
  </conditionalFormatting>
  <conditionalFormatting sqref="Q72:S72">
    <cfRule type="containsText" dxfId="632" priority="628" operator="containsText" text="PRIMARY STUDY">
      <formula>NOT(ISERROR(SEARCH("PRIMARY STUDY",Q72)))</formula>
    </cfRule>
    <cfRule type="notContainsText" dxfId="631" priority="629" operator="notContains" text="YES">
      <formula>ISERROR(SEARCH("YES",Q72))</formula>
    </cfRule>
    <cfRule type="containsText" dxfId="630" priority="630" operator="containsText" text="YES">
      <formula>NOT(ISERROR(SEARCH("YES",Q72)))</formula>
    </cfRule>
  </conditionalFormatting>
  <conditionalFormatting sqref="T72">
    <cfRule type="containsBlanks" dxfId="629" priority="631">
      <formula>LEN(TRIM(T72))=0</formula>
    </cfRule>
  </conditionalFormatting>
  <conditionalFormatting sqref="T72">
    <cfRule type="cellIs" dxfId="628" priority="626" operator="between">
      <formula>1</formula>
      <formula>4</formula>
    </cfRule>
    <cfRule type="containsText" dxfId="627" priority="627" operator="containsText" text="X">
      <formula>NOT(ISERROR(SEARCH("X",T72)))</formula>
    </cfRule>
  </conditionalFormatting>
  <conditionalFormatting sqref="F73">
    <cfRule type="containsBlanks" dxfId="626" priority="625">
      <formula>LEN(TRIM(F73))=0</formula>
    </cfRule>
  </conditionalFormatting>
  <conditionalFormatting sqref="B73">
    <cfRule type="duplicateValues" dxfId="625" priority="624"/>
  </conditionalFormatting>
  <conditionalFormatting sqref="Q73:S73">
    <cfRule type="containsText" dxfId="624" priority="620" operator="containsText" text="PRIMARY STUDY">
      <formula>NOT(ISERROR(SEARCH("PRIMARY STUDY",Q73)))</formula>
    </cfRule>
    <cfRule type="notContainsText" dxfId="623" priority="621" operator="notContains" text="YES">
      <formula>ISERROR(SEARCH("YES",Q73))</formula>
    </cfRule>
    <cfRule type="containsText" dxfId="622" priority="622" operator="containsText" text="YES">
      <formula>NOT(ISERROR(SEARCH("YES",Q73)))</formula>
    </cfRule>
  </conditionalFormatting>
  <conditionalFormatting sqref="T73">
    <cfRule type="containsBlanks" dxfId="621" priority="623">
      <formula>LEN(TRIM(T73))=0</formula>
    </cfRule>
  </conditionalFormatting>
  <conditionalFormatting sqref="T73">
    <cfRule type="cellIs" dxfId="620" priority="618" operator="between">
      <formula>1</formula>
      <formula>4</formula>
    </cfRule>
    <cfRule type="containsText" dxfId="619" priority="619" operator="containsText" text="X">
      <formula>NOT(ISERROR(SEARCH("X",T73)))</formula>
    </cfRule>
  </conditionalFormatting>
  <conditionalFormatting sqref="F74">
    <cfRule type="containsBlanks" dxfId="618" priority="617">
      <formula>LEN(TRIM(F74))=0</formula>
    </cfRule>
  </conditionalFormatting>
  <conditionalFormatting sqref="B74">
    <cfRule type="duplicateValues" dxfId="617" priority="616"/>
  </conditionalFormatting>
  <conditionalFormatting sqref="Q74:S74">
    <cfRule type="containsText" dxfId="616" priority="612" operator="containsText" text="PRIMARY STUDY">
      <formula>NOT(ISERROR(SEARCH("PRIMARY STUDY",Q74)))</formula>
    </cfRule>
    <cfRule type="notContainsText" dxfId="615" priority="613" operator="notContains" text="YES">
      <formula>ISERROR(SEARCH("YES",Q74))</formula>
    </cfRule>
    <cfRule type="containsText" dxfId="614" priority="614" operator="containsText" text="YES">
      <formula>NOT(ISERROR(SEARCH("YES",Q74)))</formula>
    </cfRule>
  </conditionalFormatting>
  <conditionalFormatting sqref="T74">
    <cfRule type="containsBlanks" dxfId="613" priority="615">
      <formula>LEN(TRIM(T74))=0</formula>
    </cfRule>
  </conditionalFormatting>
  <conditionalFormatting sqref="T74">
    <cfRule type="cellIs" dxfId="612" priority="610" operator="between">
      <formula>1</formula>
      <formula>4</formula>
    </cfRule>
    <cfRule type="containsText" dxfId="611" priority="611" operator="containsText" text="X">
      <formula>NOT(ISERROR(SEARCH("X",T74)))</formula>
    </cfRule>
  </conditionalFormatting>
  <conditionalFormatting sqref="F75">
    <cfRule type="containsBlanks" dxfId="610" priority="609">
      <formula>LEN(TRIM(F75))=0</formula>
    </cfRule>
  </conditionalFormatting>
  <conditionalFormatting sqref="B75">
    <cfRule type="duplicateValues" dxfId="609" priority="608"/>
  </conditionalFormatting>
  <conditionalFormatting sqref="Q75:S75">
    <cfRule type="containsText" dxfId="608" priority="604" operator="containsText" text="PRIMARY STUDY">
      <formula>NOT(ISERROR(SEARCH("PRIMARY STUDY",Q75)))</formula>
    </cfRule>
    <cfRule type="notContainsText" dxfId="607" priority="605" operator="notContains" text="YES">
      <formula>ISERROR(SEARCH("YES",Q75))</formula>
    </cfRule>
    <cfRule type="containsText" dxfId="606" priority="606" operator="containsText" text="YES">
      <formula>NOT(ISERROR(SEARCH("YES",Q75)))</formula>
    </cfRule>
  </conditionalFormatting>
  <conditionalFormatting sqref="T75">
    <cfRule type="containsBlanks" dxfId="605" priority="607">
      <formula>LEN(TRIM(T75))=0</formula>
    </cfRule>
  </conditionalFormatting>
  <conditionalFormatting sqref="T75">
    <cfRule type="cellIs" dxfId="604" priority="602" operator="between">
      <formula>1</formula>
      <formula>4</formula>
    </cfRule>
    <cfRule type="containsText" dxfId="603" priority="603" operator="containsText" text="X">
      <formula>NOT(ISERROR(SEARCH("X",T75)))</formula>
    </cfRule>
  </conditionalFormatting>
  <conditionalFormatting sqref="B76">
    <cfRule type="duplicateValues" dxfId="602" priority="593"/>
  </conditionalFormatting>
  <conditionalFormatting sqref="F76">
    <cfRule type="containsBlanks" dxfId="601" priority="599">
      <formula>LEN(TRIM(F76))=0</formula>
    </cfRule>
  </conditionalFormatting>
  <conditionalFormatting sqref="Q76:S76">
    <cfRule type="containsText" dxfId="600" priority="596" operator="containsText" text="PRIMARY STUDY">
      <formula>NOT(ISERROR(SEARCH("PRIMARY STUDY",Q76)))</formula>
    </cfRule>
    <cfRule type="notContainsText" dxfId="599" priority="597" operator="notContains" text="YES">
      <formula>ISERROR(SEARCH("YES",Q76))</formula>
    </cfRule>
    <cfRule type="containsText" dxfId="598" priority="598" operator="containsText" text="YES">
      <formula>NOT(ISERROR(SEARCH("YES",Q76)))</formula>
    </cfRule>
  </conditionalFormatting>
  <conditionalFormatting sqref="T76">
    <cfRule type="containsBlanks" dxfId="597" priority="600">
      <formula>LEN(TRIM(T76))=0</formula>
    </cfRule>
  </conditionalFormatting>
  <conditionalFormatting sqref="T76">
    <cfRule type="cellIs" dxfId="596" priority="594" operator="between">
      <formula>1</formula>
      <formula>4</formula>
    </cfRule>
    <cfRule type="containsText" dxfId="595" priority="595" operator="containsText" text="X">
      <formula>NOT(ISERROR(SEARCH("X",T76)))</formula>
    </cfRule>
  </conditionalFormatting>
  <conditionalFormatting sqref="B77">
    <cfRule type="duplicateValues" dxfId="594" priority="585"/>
  </conditionalFormatting>
  <conditionalFormatting sqref="F77">
    <cfRule type="containsBlanks" dxfId="593" priority="591">
      <formula>LEN(TRIM(F77))=0</formula>
    </cfRule>
  </conditionalFormatting>
  <conditionalFormatting sqref="Q77:S77">
    <cfRule type="containsText" dxfId="592" priority="588" operator="containsText" text="PRIMARY STUDY">
      <formula>NOT(ISERROR(SEARCH("PRIMARY STUDY",Q77)))</formula>
    </cfRule>
    <cfRule type="notContainsText" dxfId="591" priority="589" operator="notContains" text="YES">
      <formula>ISERROR(SEARCH("YES",Q77))</formula>
    </cfRule>
    <cfRule type="containsText" dxfId="590" priority="590" operator="containsText" text="YES">
      <formula>NOT(ISERROR(SEARCH("YES",Q77)))</formula>
    </cfRule>
  </conditionalFormatting>
  <conditionalFormatting sqref="T77">
    <cfRule type="containsBlanks" dxfId="589" priority="592">
      <formula>LEN(TRIM(T77))=0</formula>
    </cfRule>
  </conditionalFormatting>
  <conditionalFormatting sqref="T77">
    <cfRule type="cellIs" dxfId="588" priority="586" operator="between">
      <formula>1</formula>
      <formula>4</formula>
    </cfRule>
    <cfRule type="containsText" dxfId="587" priority="587" operator="containsText" text="X">
      <formula>NOT(ISERROR(SEARCH("X",T77)))</formula>
    </cfRule>
  </conditionalFormatting>
  <conditionalFormatting sqref="B78">
    <cfRule type="duplicateValues" dxfId="586" priority="577"/>
  </conditionalFormatting>
  <conditionalFormatting sqref="F78">
    <cfRule type="containsBlanks" dxfId="585" priority="583">
      <formula>LEN(TRIM(F78))=0</formula>
    </cfRule>
  </conditionalFormatting>
  <conditionalFormatting sqref="Q78:S78">
    <cfRule type="containsText" dxfId="584" priority="580" operator="containsText" text="PRIMARY STUDY">
      <formula>NOT(ISERROR(SEARCH("PRIMARY STUDY",Q78)))</formula>
    </cfRule>
    <cfRule type="notContainsText" dxfId="583" priority="581" operator="notContains" text="YES">
      <formula>ISERROR(SEARCH("YES",Q78))</formula>
    </cfRule>
    <cfRule type="containsText" dxfId="582" priority="582" operator="containsText" text="YES">
      <formula>NOT(ISERROR(SEARCH("YES",Q78)))</formula>
    </cfRule>
  </conditionalFormatting>
  <conditionalFormatting sqref="T78">
    <cfRule type="containsBlanks" dxfId="581" priority="584">
      <formula>LEN(TRIM(T78))=0</formula>
    </cfRule>
  </conditionalFormatting>
  <conditionalFormatting sqref="T78">
    <cfRule type="cellIs" dxfId="580" priority="578" operator="between">
      <formula>1</formula>
      <formula>4</formula>
    </cfRule>
    <cfRule type="containsText" dxfId="579" priority="579" operator="containsText" text="X">
      <formula>NOT(ISERROR(SEARCH("X",T78)))</formula>
    </cfRule>
  </conditionalFormatting>
  <conditionalFormatting sqref="B79">
    <cfRule type="duplicateValues" dxfId="578" priority="569"/>
  </conditionalFormatting>
  <conditionalFormatting sqref="F79">
    <cfRule type="containsBlanks" dxfId="577" priority="575">
      <formula>LEN(TRIM(F79))=0</formula>
    </cfRule>
  </conditionalFormatting>
  <conditionalFormatting sqref="Q79:S79">
    <cfRule type="containsText" dxfId="576" priority="572" operator="containsText" text="PRIMARY STUDY">
      <formula>NOT(ISERROR(SEARCH("PRIMARY STUDY",Q79)))</formula>
    </cfRule>
    <cfRule type="notContainsText" dxfId="575" priority="573" operator="notContains" text="YES">
      <formula>ISERROR(SEARCH("YES",Q79))</formula>
    </cfRule>
    <cfRule type="containsText" dxfId="574" priority="574" operator="containsText" text="YES">
      <formula>NOT(ISERROR(SEARCH("YES",Q79)))</formula>
    </cfRule>
  </conditionalFormatting>
  <conditionalFormatting sqref="T79">
    <cfRule type="containsBlanks" dxfId="573" priority="576">
      <formula>LEN(TRIM(T79))=0</formula>
    </cfRule>
  </conditionalFormatting>
  <conditionalFormatting sqref="T79">
    <cfRule type="cellIs" dxfId="572" priority="570" operator="between">
      <formula>1</formula>
      <formula>4</formula>
    </cfRule>
    <cfRule type="containsText" dxfId="571" priority="571" operator="containsText" text="X">
      <formula>NOT(ISERROR(SEARCH("X",T79)))</formula>
    </cfRule>
  </conditionalFormatting>
  <conditionalFormatting sqref="B80">
    <cfRule type="duplicateValues" dxfId="570" priority="561"/>
  </conditionalFormatting>
  <conditionalFormatting sqref="F80">
    <cfRule type="containsBlanks" dxfId="569" priority="567">
      <formula>LEN(TRIM(F80))=0</formula>
    </cfRule>
  </conditionalFormatting>
  <conditionalFormatting sqref="Q80:S80">
    <cfRule type="containsText" dxfId="568" priority="564" operator="containsText" text="PRIMARY STUDY">
      <formula>NOT(ISERROR(SEARCH("PRIMARY STUDY",Q80)))</formula>
    </cfRule>
    <cfRule type="notContainsText" dxfId="567" priority="565" operator="notContains" text="YES">
      <formula>ISERROR(SEARCH("YES",Q80))</formula>
    </cfRule>
    <cfRule type="containsText" dxfId="566" priority="566" operator="containsText" text="YES">
      <formula>NOT(ISERROR(SEARCH("YES",Q80)))</formula>
    </cfRule>
  </conditionalFormatting>
  <conditionalFormatting sqref="T80">
    <cfRule type="containsBlanks" dxfId="565" priority="568">
      <formula>LEN(TRIM(T80))=0</formula>
    </cfRule>
  </conditionalFormatting>
  <conditionalFormatting sqref="T80">
    <cfRule type="cellIs" dxfId="564" priority="562" operator="between">
      <formula>1</formula>
      <formula>4</formula>
    </cfRule>
    <cfRule type="containsText" dxfId="563" priority="563" operator="containsText" text="X">
      <formula>NOT(ISERROR(SEARCH("X",T80)))</formula>
    </cfRule>
  </conditionalFormatting>
  <conditionalFormatting sqref="B81">
    <cfRule type="duplicateValues" dxfId="562" priority="553"/>
  </conditionalFormatting>
  <conditionalFormatting sqref="F81">
    <cfRule type="containsBlanks" dxfId="561" priority="559">
      <formula>LEN(TRIM(F81))=0</formula>
    </cfRule>
  </conditionalFormatting>
  <conditionalFormatting sqref="Q81:S81">
    <cfRule type="containsText" dxfId="560" priority="556" operator="containsText" text="PRIMARY STUDY">
      <formula>NOT(ISERROR(SEARCH("PRIMARY STUDY",Q81)))</formula>
    </cfRule>
    <cfRule type="notContainsText" dxfId="559" priority="557" operator="notContains" text="YES">
      <formula>ISERROR(SEARCH("YES",Q81))</formula>
    </cfRule>
    <cfRule type="containsText" dxfId="558" priority="558" operator="containsText" text="YES">
      <formula>NOT(ISERROR(SEARCH("YES",Q81)))</formula>
    </cfRule>
  </conditionalFormatting>
  <conditionalFormatting sqref="T81">
    <cfRule type="containsBlanks" dxfId="557" priority="560">
      <formula>LEN(TRIM(T81))=0</formula>
    </cfRule>
  </conditionalFormatting>
  <conditionalFormatting sqref="T81">
    <cfRule type="cellIs" dxfId="556" priority="554" operator="between">
      <formula>1</formula>
      <formula>4</formula>
    </cfRule>
    <cfRule type="containsText" dxfId="555" priority="555" operator="containsText" text="X">
      <formula>NOT(ISERROR(SEARCH("X",T81)))</formula>
    </cfRule>
  </conditionalFormatting>
  <conditionalFormatting sqref="B82">
    <cfRule type="duplicateValues" dxfId="554" priority="545"/>
  </conditionalFormatting>
  <conditionalFormatting sqref="F82">
    <cfRule type="containsBlanks" dxfId="553" priority="551">
      <formula>LEN(TRIM(F82))=0</formula>
    </cfRule>
  </conditionalFormatting>
  <conditionalFormatting sqref="Q82:S82">
    <cfRule type="containsText" dxfId="552" priority="548" operator="containsText" text="PRIMARY STUDY">
      <formula>NOT(ISERROR(SEARCH("PRIMARY STUDY",Q82)))</formula>
    </cfRule>
    <cfRule type="notContainsText" dxfId="551" priority="549" operator="notContains" text="YES">
      <formula>ISERROR(SEARCH("YES",Q82))</formula>
    </cfRule>
    <cfRule type="containsText" dxfId="550" priority="550" operator="containsText" text="YES">
      <formula>NOT(ISERROR(SEARCH("YES",Q82)))</formula>
    </cfRule>
  </conditionalFormatting>
  <conditionalFormatting sqref="T82">
    <cfRule type="containsBlanks" dxfId="549" priority="552">
      <formula>LEN(TRIM(T82))=0</formula>
    </cfRule>
  </conditionalFormatting>
  <conditionalFormatting sqref="T82">
    <cfRule type="cellIs" dxfId="548" priority="546" operator="between">
      <formula>1</formula>
      <formula>4</formula>
    </cfRule>
    <cfRule type="containsText" dxfId="547" priority="547" operator="containsText" text="X">
      <formula>NOT(ISERROR(SEARCH("X",T82)))</formula>
    </cfRule>
  </conditionalFormatting>
  <conditionalFormatting sqref="B83">
    <cfRule type="duplicateValues" dxfId="546" priority="537"/>
  </conditionalFormatting>
  <conditionalFormatting sqref="F83">
    <cfRule type="containsBlanks" dxfId="545" priority="543">
      <formula>LEN(TRIM(F83))=0</formula>
    </cfRule>
  </conditionalFormatting>
  <conditionalFormatting sqref="Q83:S83">
    <cfRule type="containsText" dxfId="544" priority="540" operator="containsText" text="PRIMARY STUDY">
      <formula>NOT(ISERROR(SEARCH("PRIMARY STUDY",Q83)))</formula>
    </cfRule>
    <cfRule type="notContainsText" dxfId="543" priority="541" operator="notContains" text="YES">
      <formula>ISERROR(SEARCH("YES",Q83))</formula>
    </cfRule>
    <cfRule type="containsText" dxfId="542" priority="542" operator="containsText" text="YES">
      <formula>NOT(ISERROR(SEARCH("YES",Q83)))</formula>
    </cfRule>
  </conditionalFormatting>
  <conditionalFormatting sqref="T83">
    <cfRule type="containsBlanks" dxfId="541" priority="544">
      <formula>LEN(TRIM(T83))=0</formula>
    </cfRule>
  </conditionalFormatting>
  <conditionalFormatting sqref="T83">
    <cfRule type="cellIs" dxfId="540" priority="538" operator="between">
      <formula>1</formula>
      <formula>4</formula>
    </cfRule>
    <cfRule type="containsText" dxfId="539" priority="539" operator="containsText" text="X">
      <formula>NOT(ISERROR(SEARCH("X",T83)))</formula>
    </cfRule>
  </conditionalFormatting>
  <conditionalFormatting sqref="B84">
    <cfRule type="duplicateValues" dxfId="538" priority="529"/>
  </conditionalFormatting>
  <conditionalFormatting sqref="F84">
    <cfRule type="containsBlanks" dxfId="537" priority="535">
      <formula>LEN(TRIM(F84))=0</formula>
    </cfRule>
  </conditionalFormatting>
  <conditionalFormatting sqref="Q84:S84">
    <cfRule type="containsText" dxfId="536" priority="532" operator="containsText" text="PRIMARY STUDY">
      <formula>NOT(ISERROR(SEARCH("PRIMARY STUDY",Q84)))</formula>
    </cfRule>
    <cfRule type="notContainsText" dxfId="535" priority="533" operator="notContains" text="YES">
      <formula>ISERROR(SEARCH("YES",Q84))</formula>
    </cfRule>
    <cfRule type="containsText" dxfId="534" priority="534" operator="containsText" text="YES">
      <formula>NOT(ISERROR(SEARCH("YES",Q84)))</formula>
    </cfRule>
  </conditionalFormatting>
  <conditionalFormatting sqref="T84">
    <cfRule type="containsBlanks" dxfId="533" priority="536">
      <formula>LEN(TRIM(T84))=0</formula>
    </cfRule>
  </conditionalFormatting>
  <conditionalFormatting sqref="T84">
    <cfRule type="cellIs" dxfId="532" priority="530" operator="between">
      <formula>1</formula>
      <formula>4</formula>
    </cfRule>
    <cfRule type="containsText" dxfId="531" priority="531" operator="containsText" text="X">
      <formula>NOT(ISERROR(SEARCH("X",T84)))</formula>
    </cfRule>
  </conditionalFormatting>
  <conditionalFormatting sqref="B85">
    <cfRule type="duplicateValues" dxfId="530" priority="521"/>
  </conditionalFormatting>
  <conditionalFormatting sqref="F85">
    <cfRule type="containsBlanks" dxfId="529" priority="527">
      <formula>LEN(TRIM(F85))=0</formula>
    </cfRule>
  </conditionalFormatting>
  <conditionalFormatting sqref="Q85:S85">
    <cfRule type="containsText" dxfId="528" priority="524" operator="containsText" text="PRIMARY STUDY">
      <formula>NOT(ISERROR(SEARCH("PRIMARY STUDY",Q85)))</formula>
    </cfRule>
    <cfRule type="notContainsText" dxfId="527" priority="525" operator="notContains" text="YES">
      <formula>ISERROR(SEARCH("YES",Q85))</formula>
    </cfRule>
    <cfRule type="containsText" dxfId="526" priority="526" operator="containsText" text="YES">
      <formula>NOT(ISERROR(SEARCH("YES",Q85)))</formula>
    </cfRule>
  </conditionalFormatting>
  <conditionalFormatting sqref="T85">
    <cfRule type="containsBlanks" dxfId="525" priority="528">
      <formula>LEN(TRIM(T85))=0</formula>
    </cfRule>
  </conditionalFormatting>
  <conditionalFormatting sqref="T85">
    <cfRule type="cellIs" dxfId="524" priority="522" operator="between">
      <formula>1</formula>
      <formula>4</formula>
    </cfRule>
    <cfRule type="containsText" dxfId="523" priority="523" operator="containsText" text="X">
      <formula>NOT(ISERROR(SEARCH("X",T85)))</formula>
    </cfRule>
  </conditionalFormatting>
  <conditionalFormatting sqref="B86">
    <cfRule type="duplicateValues" dxfId="522" priority="513"/>
  </conditionalFormatting>
  <conditionalFormatting sqref="F86">
    <cfRule type="containsBlanks" dxfId="521" priority="519">
      <formula>LEN(TRIM(F86))=0</formula>
    </cfRule>
  </conditionalFormatting>
  <conditionalFormatting sqref="Q86:S86">
    <cfRule type="containsText" dxfId="520" priority="516" operator="containsText" text="PRIMARY STUDY">
      <formula>NOT(ISERROR(SEARCH("PRIMARY STUDY",Q86)))</formula>
    </cfRule>
    <cfRule type="notContainsText" dxfId="519" priority="517" operator="notContains" text="YES">
      <formula>ISERROR(SEARCH("YES",Q86))</formula>
    </cfRule>
    <cfRule type="containsText" dxfId="518" priority="518" operator="containsText" text="YES">
      <formula>NOT(ISERROR(SEARCH("YES",Q86)))</formula>
    </cfRule>
  </conditionalFormatting>
  <conditionalFormatting sqref="T86">
    <cfRule type="containsBlanks" dxfId="517" priority="520">
      <formula>LEN(TRIM(T86))=0</formula>
    </cfRule>
  </conditionalFormatting>
  <conditionalFormatting sqref="T86">
    <cfRule type="cellIs" dxfId="516" priority="514" operator="between">
      <formula>1</formula>
      <formula>4</formula>
    </cfRule>
    <cfRule type="containsText" dxfId="515" priority="515" operator="containsText" text="X">
      <formula>NOT(ISERROR(SEARCH("X",T86)))</formula>
    </cfRule>
  </conditionalFormatting>
  <conditionalFormatting sqref="B87">
    <cfRule type="duplicateValues" dxfId="514" priority="505"/>
  </conditionalFormatting>
  <conditionalFormatting sqref="F87">
    <cfRule type="containsBlanks" dxfId="513" priority="511">
      <formula>LEN(TRIM(F87))=0</formula>
    </cfRule>
  </conditionalFormatting>
  <conditionalFormatting sqref="Q87:S87">
    <cfRule type="containsText" dxfId="512" priority="508" operator="containsText" text="PRIMARY STUDY">
      <formula>NOT(ISERROR(SEARCH("PRIMARY STUDY",Q87)))</formula>
    </cfRule>
    <cfRule type="notContainsText" dxfId="511" priority="509" operator="notContains" text="YES">
      <formula>ISERROR(SEARCH("YES",Q87))</formula>
    </cfRule>
    <cfRule type="containsText" dxfId="510" priority="510" operator="containsText" text="YES">
      <formula>NOT(ISERROR(SEARCH("YES",Q87)))</formula>
    </cfRule>
  </conditionalFormatting>
  <conditionalFormatting sqref="T87">
    <cfRule type="containsBlanks" dxfId="509" priority="512">
      <formula>LEN(TRIM(T87))=0</formula>
    </cfRule>
  </conditionalFormatting>
  <conditionalFormatting sqref="T87">
    <cfRule type="cellIs" dxfId="508" priority="506" operator="between">
      <formula>1</formula>
      <formula>4</formula>
    </cfRule>
    <cfRule type="containsText" dxfId="507" priority="507" operator="containsText" text="X">
      <formula>NOT(ISERROR(SEARCH("X",T87)))</formula>
    </cfRule>
  </conditionalFormatting>
  <conditionalFormatting sqref="B88">
    <cfRule type="duplicateValues" dxfId="506" priority="497"/>
  </conditionalFormatting>
  <conditionalFormatting sqref="F88">
    <cfRule type="containsBlanks" dxfId="505" priority="503">
      <formula>LEN(TRIM(F88))=0</formula>
    </cfRule>
  </conditionalFormatting>
  <conditionalFormatting sqref="Q88:S88">
    <cfRule type="containsText" dxfId="504" priority="500" operator="containsText" text="PRIMARY STUDY">
      <formula>NOT(ISERROR(SEARCH("PRIMARY STUDY",Q88)))</formula>
    </cfRule>
    <cfRule type="notContainsText" dxfId="503" priority="501" operator="notContains" text="YES">
      <formula>ISERROR(SEARCH("YES",Q88))</formula>
    </cfRule>
    <cfRule type="containsText" dxfId="502" priority="502" operator="containsText" text="YES">
      <formula>NOT(ISERROR(SEARCH("YES",Q88)))</formula>
    </cfRule>
  </conditionalFormatting>
  <conditionalFormatting sqref="T88">
    <cfRule type="containsBlanks" dxfId="501" priority="504">
      <formula>LEN(TRIM(T88))=0</formula>
    </cfRule>
  </conditionalFormatting>
  <conditionalFormatting sqref="T88">
    <cfRule type="cellIs" dxfId="500" priority="498" operator="between">
      <formula>1</formula>
      <formula>4</formula>
    </cfRule>
    <cfRule type="containsText" dxfId="499" priority="499" operator="containsText" text="X">
      <formula>NOT(ISERROR(SEARCH("X",T88)))</formula>
    </cfRule>
  </conditionalFormatting>
  <conditionalFormatting sqref="B89">
    <cfRule type="duplicateValues" dxfId="498" priority="489"/>
  </conditionalFormatting>
  <conditionalFormatting sqref="F89">
    <cfRule type="containsBlanks" dxfId="497" priority="495">
      <formula>LEN(TRIM(F89))=0</formula>
    </cfRule>
  </conditionalFormatting>
  <conditionalFormatting sqref="Q89:S89">
    <cfRule type="containsText" dxfId="496" priority="492" operator="containsText" text="PRIMARY STUDY">
      <formula>NOT(ISERROR(SEARCH("PRIMARY STUDY",Q89)))</formula>
    </cfRule>
    <cfRule type="notContainsText" dxfId="495" priority="493" operator="notContains" text="YES">
      <formula>ISERROR(SEARCH("YES",Q89))</formula>
    </cfRule>
    <cfRule type="containsText" dxfId="494" priority="494" operator="containsText" text="YES">
      <formula>NOT(ISERROR(SEARCH("YES",Q89)))</formula>
    </cfRule>
  </conditionalFormatting>
  <conditionalFormatting sqref="T89">
    <cfRule type="containsBlanks" dxfId="493" priority="496">
      <formula>LEN(TRIM(T89))=0</formula>
    </cfRule>
  </conditionalFormatting>
  <conditionalFormatting sqref="T89">
    <cfRule type="cellIs" dxfId="492" priority="490" operator="between">
      <formula>1</formula>
      <formula>4</formula>
    </cfRule>
    <cfRule type="containsText" dxfId="491" priority="491" operator="containsText" text="X">
      <formula>NOT(ISERROR(SEARCH("X",T89)))</formula>
    </cfRule>
  </conditionalFormatting>
  <conditionalFormatting sqref="B90">
    <cfRule type="duplicateValues" dxfId="490" priority="481"/>
  </conditionalFormatting>
  <conditionalFormatting sqref="F90">
    <cfRule type="containsBlanks" dxfId="489" priority="487">
      <formula>LEN(TRIM(F90))=0</formula>
    </cfRule>
  </conditionalFormatting>
  <conditionalFormatting sqref="Q90:S90">
    <cfRule type="containsText" dxfId="488" priority="484" operator="containsText" text="PRIMARY STUDY">
      <formula>NOT(ISERROR(SEARCH("PRIMARY STUDY",Q90)))</formula>
    </cfRule>
    <cfRule type="notContainsText" dxfId="487" priority="485" operator="notContains" text="YES">
      <formula>ISERROR(SEARCH("YES",Q90))</formula>
    </cfRule>
    <cfRule type="containsText" dxfId="486" priority="486" operator="containsText" text="YES">
      <formula>NOT(ISERROR(SEARCH("YES",Q90)))</formula>
    </cfRule>
  </conditionalFormatting>
  <conditionalFormatting sqref="T90">
    <cfRule type="containsBlanks" dxfId="485" priority="488">
      <formula>LEN(TRIM(T90))=0</formula>
    </cfRule>
  </conditionalFormatting>
  <conditionalFormatting sqref="T90">
    <cfRule type="cellIs" dxfId="484" priority="482" operator="between">
      <formula>1</formula>
      <formula>4</formula>
    </cfRule>
    <cfRule type="containsText" dxfId="483" priority="483" operator="containsText" text="X">
      <formula>NOT(ISERROR(SEARCH("X",T90)))</formula>
    </cfRule>
  </conditionalFormatting>
  <conditionalFormatting sqref="B91">
    <cfRule type="duplicateValues" dxfId="482" priority="473"/>
  </conditionalFormatting>
  <conditionalFormatting sqref="F91">
    <cfRule type="containsBlanks" dxfId="481" priority="479">
      <formula>LEN(TRIM(F91))=0</formula>
    </cfRule>
  </conditionalFormatting>
  <conditionalFormatting sqref="Q91:S91">
    <cfRule type="containsText" dxfId="480" priority="476" operator="containsText" text="PRIMARY STUDY">
      <formula>NOT(ISERROR(SEARCH("PRIMARY STUDY",Q91)))</formula>
    </cfRule>
    <cfRule type="notContainsText" dxfId="479" priority="477" operator="notContains" text="YES">
      <formula>ISERROR(SEARCH("YES",Q91))</formula>
    </cfRule>
    <cfRule type="containsText" dxfId="478" priority="478" operator="containsText" text="YES">
      <formula>NOT(ISERROR(SEARCH("YES",Q91)))</formula>
    </cfRule>
  </conditionalFormatting>
  <conditionalFormatting sqref="T91">
    <cfRule type="containsBlanks" dxfId="477" priority="480">
      <formula>LEN(TRIM(T91))=0</formula>
    </cfRule>
  </conditionalFormatting>
  <conditionalFormatting sqref="T91">
    <cfRule type="cellIs" dxfId="476" priority="474" operator="between">
      <formula>1</formula>
      <formula>4</formula>
    </cfRule>
    <cfRule type="containsText" dxfId="475" priority="475" operator="containsText" text="X">
      <formula>NOT(ISERROR(SEARCH("X",T91)))</formula>
    </cfRule>
  </conditionalFormatting>
  <conditionalFormatting sqref="B92">
    <cfRule type="duplicateValues" dxfId="474" priority="465"/>
  </conditionalFormatting>
  <conditionalFormatting sqref="F92">
    <cfRule type="containsBlanks" dxfId="473" priority="471">
      <formula>LEN(TRIM(F92))=0</formula>
    </cfRule>
  </conditionalFormatting>
  <conditionalFormatting sqref="Q92:S92">
    <cfRule type="containsText" dxfId="472" priority="468" operator="containsText" text="PRIMARY STUDY">
      <formula>NOT(ISERROR(SEARCH("PRIMARY STUDY",Q92)))</formula>
    </cfRule>
    <cfRule type="notContainsText" dxfId="471" priority="469" operator="notContains" text="YES">
      <formula>ISERROR(SEARCH("YES",Q92))</formula>
    </cfRule>
    <cfRule type="containsText" dxfId="470" priority="470" operator="containsText" text="YES">
      <formula>NOT(ISERROR(SEARCH("YES",Q92)))</formula>
    </cfRule>
  </conditionalFormatting>
  <conditionalFormatting sqref="T92">
    <cfRule type="containsBlanks" dxfId="469" priority="472">
      <formula>LEN(TRIM(T92))=0</formula>
    </cfRule>
  </conditionalFormatting>
  <conditionalFormatting sqref="T92">
    <cfRule type="cellIs" dxfId="468" priority="466" operator="between">
      <formula>1</formula>
      <formula>4</formula>
    </cfRule>
    <cfRule type="containsText" dxfId="467" priority="467" operator="containsText" text="X">
      <formula>NOT(ISERROR(SEARCH("X",T92)))</formula>
    </cfRule>
  </conditionalFormatting>
  <conditionalFormatting sqref="B94">
    <cfRule type="duplicateValues" dxfId="466" priority="449"/>
  </conditionalFormatting>
  <conditionalFormatting sqref="F94">
    <cfRule type="containsBlanks" dxfId="465" priority="455">
      <formula>LEN(TRIM(F94))=0</formula>
    </cfRule>
  </conditionalFormatting>
  <conditionalFormatting sqref="Q94:S94">
    <cfRule type="containsText" dxfId="464" priority="452" operator="containsText" text="PRIMARY STUDY">
      <formula>NOT(ISERROR(SEARCH("PRIMARY STUDY",Q94)))</formula>
    </cfRule>
    <cfRule type="notContainsText" dxfId="463" priority="453" operator="notContains" text="YES">
      <formula>ISERROR(SEARCH("YES",Q94))</formula>
    </cfRule>
    <cfRule type="containsText" dxfId="462" priority="454" operator="containsText" text="YES">
      <formula>NOT(ISERROR(SEARCH("YES",Q94)))</formula>
    </cfRule>
  </conditionalFormatting>
  <conditionalFormatting sqref="T94">
    <cfRule type="containsBlanks" dxfId="461" priority="456">
      <formula>LEN(TRIM(T94))=0</formula>
    </cfRule>
  </conditionalFormatting>
  <conditionalFormatting sqref="T94">
    <cfRule type="cellIs" dxfId="460" priority="450" operator="between">
      <formula>1</formula>
      <formula>4</formula>
    </cfRule>
    <cfRule type="containsText" dxfId="459" priority="451" operator="containsText" text="X">
      <formula>NOT(ISERROR(SEARCH("X",T94)))</formula>
    </cfRule>
  </conditionalFormatting>
  <conditionalFormatting sqref="B95">
    <cfRule type="duplicateValues" dxfId="458" priority="441"/>
  </conditionalFormatting>
  <conditionalFormatting sqref="F95">
    <cfRule type="containsBlanks" dxfId="457" priority="447">
      <formula>LEN(TRIM(F95))=0</formula>
    </cfRule>
  </conditionalFormatting>
  <conditionalFormatting sqref="Q95:S95">
    <cfRule type="containsText" dxfId="456" priority="444" operator="containsText" text="PRIMARY STUDY">
      <formula>NOT(ISERROR(SEARCH("PRIMARY STUDY",Q95)))</formula>
    </cfRule>
    <cfRule type="notContainsText" dxfId="455" priority="445" operator="notContains" text="YES">
      <formula>ISERROR(SEARCH("YES",Q95))</formula>
    </cfRule>
    <cfRule type="containsText" dxfId="454" priority="446" operator="containsText" text="YES">
      <formula>NOT(ISERROR(SEARCH("YES",Q95)))</formula>
    </cfRule>
  </conditionalFormatting>
  <conditionalFormatting sqref="T95">
    <cfRule type="containsBlanks" dxfId="453" priority="448">
      <formula>LEN(TRIM(T95))=0</formula>
    </cfRule>
  </conditionalFormatting>
  <conditionalFormatting sqref="T95">
    <cfRule type="cellIs" dxfId="452" priority="442" operator="between">
      <formula>1</formula>
      <formula>4</formula>
    </cfRule>
    <cfRule type="containsText" dxfId="451" priority="443" operator="containsText" text="X">
      <formula>NOT(ISERROR(SEARCH("X",T95)))</formula>
    </cfRule>
  </conditionalFormatting>
  <conditionalFormatting sqref="B96">
    <cfRule type="duplicateValues" dxfId="450" priority="433"/>
  </conditionalFormatting>
  <conditionalFormatting sqref="F96">
    <cfRule type="containsBlanks" dxfId="449" priority="439">
      <formula>LEN(TRIM(F96))=0</formula>
    </cfRule>
  </conditionalFormatting>
  <conditionalFormatting sqref="Q96:S96">
    <cfRule type="containsText" dxfId="448" priority="436" operator="containsText" text="PRIMARY STUDY">
      <formula>NOT(ISERROR(SEARCH("PRIMARY STUDY",Q96)))</formula>
    </cfRule>
    <cfRule type="notContainsText" dxfId="447" priority="437" operator="notContains" text="YES">
      <formula>ISERROR(SEARCH("YES",Q96))</formula>
    </cfRule>
    <cfRule type="containsText" dxfId="446" priority="438" operator="containsText" text="YES">
      <formula>NOT(ISERROR(SEARCH("YES",Q96)))</formula>
    </cfRule>
  </conditionalFormatting>
  <conditionalFormatting sqref="T96">
    <cfRule type="containsBlanks" dxfId="445" priority="440">
      <formula>LEN(TRIM(T96))=0</formula>
    </cfRule>
  </conditionalFormatting>
  <conditionalFormatting sqref="T96">
    <cfRule type="cellIs" dxfId="444" priority="434" operator="between">
      <formula>1</formula>
      <formula>4</formula>
    </cfRule>
    <cfRule type="containsText" dxfId="443" priority="435" operator="containsText" text="X">
      <formula>NOT(ISERROR(SEARCH("X",T96)))</formula>
    </cfRule>
  </conditionalFormatting>
  <conditionalFormatting sqref="B97">
    <cfRule type="duplicateValues" dxfId="442" priority="425"/>
  </conditionalFormatting>
  <conditionalFormatting sqref="F97">
    <cfRule type="containsBlanks" dxfId="441" priority="431">
      <formula>LEN(TRIM(F97))=0</formula>
    </cfRule>
  </conditionalFormatting>
  <conditionalFormatting sqref="Q97:S97">
    <cfRule type="containsText" dxfId="440" priority="428" operator="containsText" text="PRIMARY STUDY">
      <formula>NOT(ISERROR(SEARCH("PRIMARY STUDY",Q97)))</formula>
    </cfRule>
    <cfRule type="notContainsText" dxfId="439" priority="429" operator="notContains" text="YES">
      <formula>ISERROR(SEARCH("YES",Q97))</formula>
    </cfRule>
    <cfRule type="containsText" dxfId="438" priority="430" operator="containsText" text="YES">
      <formula>NOT(ISERROR(SEARCH("YES",Q97)))</formula>
    </cfRule>
  </conditionalFormatting>
  <conditionalFormatting sqref="T97">
    <cfRule type="containsBlanks" dxfId="437" priority="432">
      <formula>LEN(TRIM(T97))=0</formula>
    </cfRule>
  </conditionalFormatting>
  <conditionalFormatting sqref="T97">
    <cfRule type="cellIs" dxfId="436" priority="426" operator="between">
      <formula>1</formula>
      <formula>4</formula>
    </cfRule>
    <cfRule type="containsText" dxfId="435" priority="427" operator="containsText" text="X">
      <formula>NOT(ISERROR(SEARCH("X",T97)))</formula>
    </cfRule>
  </conditionalFormatting>
  <conditionalFormatting sqref="B98">
    <cfRule type="duplicateValues" dxfId="434" priority="417"/>
  </conditionalFormatting>
  <conditionalFormatting sqref="F98">
    <cfRule type="containsBlanks" dxfId="433" priority="423">
      <formula>LEN(TRIM(F98))=0</formula>
    </cfRule>
  </conditionalFormatting>
  <conditionalFormatting sqref="Q98:S98">
    <cfRule type="containsText" dxfId="432" priority="420" operator="containsText" text="PRIMARY STUDY">
      <formula>NOT(ISERROR(SEARCH("PRIMARY STUDY",Q98)))</formula>
    </cfRule>
    <cfRule type="notContainsText" dxfId="431" priority="421" operator="notContains" text="YES">
      <formula>ISERROR(SEARCH("YES",Q98))</formula>
    </cfRule>
    <cfRule type="containsText" dxfId="430" priority="422" operator="containsText" text="YES">
      <formula>NOT(ISERROR(SEARCH("YES",Q98)))</formula>
    </cfRule>
  </conditionalFormatting>
  <conditionalFormatting sqref="T98">
    <cfRule type="containsBlanks" dxfId="429" priority="424">
      <formula>LEN(TRIM(T98))=0</formula>
    </cfRule>
  </conditionalFormatting>
  <conditionalFormatting sqref="T98">
    <cfRule type="cellIs" dxfId="428" priority="418" operator="between">
      <formula>1</formula>
      <formula>4</formula>
    </cfRule>
    <cfRule type="containsText" dxfId="427" priority="419" operator="containsText" text="X">
      <formula>NOT(ISERROR(SEARCH("X",T98)))</formula>
    </cfRule>
  </conditionalFormatting>
  <conditionalFormatting sqref="B99">
    <cfRule type="duplicateValues" dxfId="426" priority="409"/>
  </conditionalFormatting>
  <conditionalFormatting sqref="F99">
    <cfRule type="containsBlanks" dxfId="425" priority="415">
      <formula>LEN(TRIM(F99))=0</formula>
    </cfRule>
  </conditionalFormatting>
  <conditionalFormatting sqref="Q99:S99">
    <cfRule type="containsText" dxfId="424" priority="412" operator="containsText" text="PRIMARY STUDY">
      <formula>NOT(ISERROR(SEARCH("PRIMARY STUDY",Q99)))</formula>
    </cfRule>
    <cfRule type="notContainsText" dxfId="423" priority="413" operator="notContains" text="YES">
      <formula>ISERROR(SEARCH("YES",Q99))</formula>
    </cfRule>
    <cfRule type="containsText" dxfId="422" priority="414" operator="containsText" text="YES">
      <formula>NOT(ISERROR(SEARCH("YES",Q99)))</formula>
    </cfRule>
  </conditionalFormatting>
  <conditionalFormatting sqref="T99">
    <cfRule type="containsBlanks" dxfId="421" priority="416">
      <formula>LEN(TRIM(T99))=0</formula>
    </cfRule>
  </conditionalFormatting>
  <conditionalFormatting sqref="T99">
    <cfRule type="cellIs" dxfId="420" priority="410" operator="between">
      <formula>1</formula>
      <formula>4</formula>
    </cfRule>
    <cfRule type="containsText" dxfId="419" priority="411" operator="containsText" text="X">
      <formula>NOT(ISERROR(SEARCH("X",T99)))</formula>
    </cfRule>
  </conditionalFormatting>
  <conditionalFormatting sqref="B100">
    <cfRule type="duplicateValues" dxfId="418" priority="401"/>
  </conditionalFormatting>
  <conditionalFormatting sqref="F100">
    <cfRule type="containsBlanks" dxfId="417" priority="407">
      <formula>LEN(TRIM(F100))=0</formula>
    </cfRule>
  </conditionalFormatting>
  <conditionalFormatting sqref="Q100:S100">
    <cfRule type="containsText" dxfId="416" priority="404" operator="containsText" text="PRIMARY STUDY">
      <formula>NOT(ISERROR(SEARCH("PRIMARY STUDY",Q100)))</formula>
    </cfRule>
    <cfRule type="notContainsText" dxfId="415" priority="405" operator="notContains" text="YES">
      <formula>ISERROR(SEARCH("YES",Q100))</formula>
    </cfRule>
    <cfRule type="containsText" dxfId="414" priority="406" operator="containsText" text="YES">
      <formula>NOT(ISERROR(SEARCH("YES",Q100)))</formula>
    </cfRule>
  </conditionalFormatting>
  <conditionalFormatting sqref="T100">
    <cfRule type="containsBlanks" dxfId="413" priority="408">
      <formula>LEN(TRIM(T100))=0</formula>
    </cfRule>
  </conditionalFormatting>
  <conditionalFormatting sqref="T100">
    <cfRule type="cellIs" dxfId="412" priority="402" operator="between">
      <formula>1</formula>
      <formula>4</formula>
    </cfRule>
    <cfRule type="containsText" dxfId="411" priority="403" operator="containsText" text="X">
      <formula>NOT(ISERROR(SEARCH("X",T100)))</formula>
    </cfRule>
  </conditionalFormatting>
  <conditionalFormatting sqref="B101">
    <cfRule type="duplicateValues" dxfId="410" priority="393"/>
  </conditionalFormatting>
  <conditionalFormatting sqref="F101">
    <cfRule type="containsBlanks" dxfId="409" priority="399">
      <formula>LEN(TRIM(F101))=0</formula>
    </cfRule>
  </conditionalFormatting>
  <conditionalFormatting sqref="Q101:S101">
    <cfRule type="containsText" dxfId="408" priority="396" operator="containsText" text="PRIMARY STUDY">
      <formula>NOT(ISERROR(SEARCH("PRIMARY STUDY",Q101)))</formula>
    </cfRule>
    <cfRule type="notContainsText" dxfId="407" priority="397" operator="notContains" text="YES">
      <formula>ISERROR(SEARCH("YES",Q101))</formula>
    </cfRule>
    <cfRule type="containsText" dxfId="406" priority="398" operator="containsText" text="YES">
      <formula>NOT(ISERROR(SEARCH("YES",Q101)))</formula>
    </cfRule>
  </conditionalFormatting>
  <conditionalFormatting sqref="T101">
    <cfRule type="containsBlanks" dxfId="405" priority="400">
      <formula>LEN(TRIM(T101))=0</formula>
    </cfRule>
  </conditionalFormatting>
  <conditionalFormatting sqref="T101">
    <cfRule type="cellIs" dxfId="404" priority="394" operator="between">
      <formula>1</formula>
      <formula>4</formula>
    </cfRule>
    <cfRule type="containsText" dxfId="403" priority="395" operator="containsText" text="X">
      <formula>NOT(ISERROR(SEARCH("X",T101)))</formula>
    </cfRule>
  </conditionalFormatting>
  <conditionalFormatting sqref="B102">
    <cfRule type="duplicateValues" dxfId="402" priority="385"/>
  </conditionalFormatting>
  <conditionalFormatting sqref="F102">
    <cfRule type="containsBlanks" dxfId="401" priority="391">
      <formula>LEN(TRIM(F102))=0</formula>
    </cfRule>
  </conditionalFormatting>
  <conditionalFormatting sqref="Q102:S102">
    <cfRule type="containsText" dxfId="400" priority="388" operator="containsText" text="PRIMARY STUDY">
      <formula>NOT(ISERROR(SEARCH("PRIMARY STUDY",Q102)))</formula>
    </cfRule>
    <cfRule type="notContainsText" dxfId="399" priority="389" operator="notContains" text="YES">
      <formula>ISERROR(SEARCH("YES",Q102))</formula>
    </cfRule>
    <cfRule type="containsText" dxfId="398" priority="390" operator="containsText" text="YES">
      <formula>NOT(ISERROR(SEARCH("YES",Q102)))</formula>
    </cfRule>
  </conditionalFormatting>
  <conditionalFormatting sqref="T102">
    <cfRule type="containsBlanks" dxfId="397" priority="392">
      <formula>LEN(TRIM(T102))=0</formula>
    </cfRule>
  </conditionalFormatting>
  <conditionalFormatting sqref="T102">
    <cfRule type="cellIs" dxfId="396" priority="386" operator="between">
      <formula>1</formula>
      <formula>4</formula>
    </cfRule>
    <cfRule type="containsText" dxfId="395" priority="387" operator="containsText" text="X">
      <formula>NOT(ISERROR(SEARCH("X",T102)))</formula>
    </cfRule>
  </conditionalFormatting>
  <conditionalFormatting sqref="B94">
    <cfRule type="duplicateValues" dxfId="394" priority="377"/>
  </conditionalFormatting>
  <conditionalFormatting sqref="F94">
    <cfRule type="containsBlanks" dxfId="393" priority="383">
      <formula>LEN(TRIM(F94))=0</formula>
    </cfRule>
  </conditionalFormatting>
  <conditionalFormatting sqref="Q94:S94">
    <cfRule type="containsText" dxfId="392" priority="380" operator="containsText" text="PRIMARY STUDY">
      <formula>NOT(ISERROR(SEARCH("PRIMARY STUDY",Q94)))</formula>
    </cfRule>
    <cfRule type="notContainsText" dxfId="391" priority="381" operator="notContains" text="YES">
      <formula>ISERROR(SEARCH("YES",Q94))</formula>
    </cfRule>
    <cfRule type="containsText" dxfId="390" priority="382" operator="containsText" text="YES">
      <formula>NOT(ISERROR(SEARCH("YES",Q94)))</formula>
    </cfRule>
  </conditionalFormatting>
  <conditionalFormatting sqref="T94">
    <cfRule type="containsBlanks" dxfId="389" priority="384">
      <formula>LEN(TRIM(T94))=0</formula>
    </cfRule>
  </conditionalFormatting>
  <conditionalFormatting sqref="T94">
    <cfRule type="cellIs" dxfId="388" priority="378" operator="between">
      <formula>1</formula>
      <formula>4</formula>
    </cfRule>
    <cfRule type="containsText" dxfId="387" priority="379" operator="containsText" text="X">
      <formula>NOT(ISERROR(SEARCH("X",T94)))</formula>
    </cfRule>
  </conditionalFormatting>
  <conditionalFormatting sqref="B95">
    <cfRule type="duplicateValues" dxfId="386" priority="369"/>
  </conditionalFormatting>
  <conditionalFormatting sqref="F95">
    <cfRule type="containsBlanks" dxfId="385" priority="375">
      <formula>LEN(TRIM(F95))=0</formula>
    </cfRule>
  </conditionalFormatting>
  <conditionalFormatting sqref="Q95:S95">
    <cfRule type="containsText" dxfId="384" priority="372" operator="containsText" text="PRIMARY STUDY">
      <formula>NOT(ISERROR(SEARCH("PRIMARY STUDY",Q95)))</formula>
    </cfRule>
    <cfRule type="notContainsText" dxfId="383" priority="373" operator="notContains" text="YES">
      <formula>ISERROR(SEARCH("YES",Q95))</formula>
    </cfRule>
    <cfRule type="containsText" dxfId="382" priority="374" operator="containsText" text="YES">
      <formula>NOT(ISERROR(SEARCH("YES",Q95)))</formula>
    </cfRule>
  </conditionalFormatting>
  <conditionalFormatting sqref="T95">
    <cfRule type="containsBlanks" dxfId="381" priority="376">
      <formula>LEN(TRIM(T95))=0</formula>
    </cfRule>
  </conditionalFormatting>
  <conditionalFormatting sqref="T95">
    <cfRule type="cellIs" dxfId="380" priority="370" operator="between">
      <formula>1</formula>
      <formula>4</formula>
    </cfRule>
    <cfRule type="containsText" dxfId="379" priority="371" operator="containsText" text="X">
      <formula>NOT(ISERROR(SEARCH("X",T95)))</formula>
    </cfRule>
  </conditionalFormatting>
  <conditionalFormatting sqref="B96">
    <cfRule type="duplicateValues" dxfId="378" priority="361"/>
  </conditionalFormatting>
  <conditionalFormatting sqref="F96">
    <cfRule type="containsBlanks" dxfId="377" priority="367">
      <formula>LEN(TRIM(F96))=0</formula>
    </cfRule>
  </conditionalFormatting>
  <conditionalFormatting sqref="Q96:S96">
    <cfRule type="containsText" dxfId="376" priority="364" operator="containsText" text="PRIMARY STUDY">
      <formula>NOT(ISERROR(SEARCH("PRIMARY STUDY",Q96)))</formula>
    </cfRule>
    <cfRule type="notContainsText" dxfId="375" priority="365" operator="notContains" text="YES">
      <formula>ISERROR(SEARCH("YES",Q96))</formula>
    </cfRule>
    <cfRule type="containsText" dxfId="374" priority="366" operator="containsText" text="YES">
      <formula>NOT(ISERROR(SEARCH("YES",Q96)))</formula>
    </cfRule>
  </conditionalFormatting>
  <conditionalFormatting sqref="T96">
    <cfRule type="containsBlanks" dxfId="373" priority="368">
      <formula>LEN(TRIM(T96))=0</formula>
    </cfRule>
  </conditionalFormatting>
  <conditionalFormatting sqref="T96">
    <cfRule type="cellIs" dxfId="372" priority="362" operator="between">
      <formula>1</formula>
      <formula>4</formula>
    </cfRule>
    <cfRule type="containsText" dxfId="371" priority="363" operator="containsText" text="X">
      <formula>NOT(ISERROR(SEARCH("X",T96)))</formula>
    </cfRule>
  </conditionalFormatting>
  <conditionalFormatting sqref="B97">
    <cfRule type="duplicateValues" dxfId="370" priority="353"/>
  </conditionalFormatting>
  <conditionalFormatting sqref="F97">
    <cfRule type="containsBlanks" dxfId="369" priority="359">
      <formula>LEN(TRIM(F97))=0</formula>
    </cfRule>
  </conditionalFormatting>
  <conditionalFormatting sqref="Q97:S97">
    <cfRule type="containsText" dxfId="368" priority="356" operator="containsText" text="PRIMARY STUDY">
      <formula>NOT(ISERROR(SEARCH("PRIMARY STUDY",Q97)))</formula>
    </cfRule>
    <cfRule type="notContainsText" dxfId="367" priority="357" operator="notContains" text="YES">
      <formula>ISERROR(SEARCH("YES",Q97))</formula>
    </cfRule>
    <cfRule type="containsText" dxfId="366" priority="358" operator="containsText" text="YES">
      <formula>NOT(ISERROR(SEARCH("YES",Q97)))</formula>
    </cfRule>
  </conditionalFormatting>
  <conditionalFormatting sqref="T97">
    <cfRule type="containsBlanks" dxfId="365" priority="360">
      <formula>LEN(TRIM(T97))=0</formula>
    </cfRule>
  </conditionalFormatting>
  <conditionalFormatting sqref="T97">
    <cfRule type="cellIs" dxfId="364" priority="354" operator="between">
      <formula>1</formula>
      <formula>4</formula>
    </cfRule>
    <cfRule type="containsText" dxfId="363" priority="355" operator="containsText" text="X">
      <formula>NOT(ISERROR(SEARCH("X",T97)))</formula>
    </cfRule>
  </conditionalFormatting>
  <conditionalFormatting sqref="B98">
    <cfRule type="duplicateValues" dxfId="362" priority="345"/>
  </conditionalFormatting>
  <conditionalFormatting sqref="F98">
    <cfRule type="containsBlanks" dxfId="361" priority="351">
      <formula>LEN(TRIM(F98))=0</formula>
    </cfRule>
  </conditionalFormatting>
  <conditionalFormatting sqref="Q98:S98">
    <cfRule type="containsText" dxfId="360" priority="348" operator="containsText" text="PRIMARY STUDY">
      <formula>NOT(ISERROR(SEARCH("PRIMARY STUDY",Q98)))</formula>
    </cfRule>
    <cfRule type="notContainsText" dxfId="359" priority="349" operator="notContains" text="YES">
      <formula>ISERROR(SEARCH("YES",Q98))</formula>
    </cfRule>
    <cfRule type="containsText" dxfId="358" priority="350" operator="containsText" text="YES">
      <formula>NOT(ISERROR(SEARCH("YES",Q98)))</formula>
    </cfRule>
  </conditionalFormatting>
  <conditionalFormatting sqref="T98">
    <cfRule type="containsBlanks" dxfId="357" priority="352">
      <formula>LEN(TRIM(T98))=0</formula>
    </cfRule>
  </conditionalFormatting>
  <conditionalFormatting sqref="T98">
    <cfRule type="cellIs" dxfId="356" priority="346" operator="between">
      <formula>1</formula>
      <formula>4</formula>
    </cfRule>
    <cfRule type="containsText" dxfId="355" priority="347" operator="containsText" text="X">
      <formula>NOT(ISERROR(SEARCH("X",T98)))</formula>
    </cfRule>
  </conditionalFormatting>
  <conditionalFormatting sqref="B99">
    <cfRule type="duplicateValues" dxfId="354" priority="337"/>
  </conditionalFormatting>
  <conditionalFormatting sqref="F99">
    <cfRule type="containsBlanks" dxfId="353" priority="343">
      <formula>LEN(TRIM(F99))=0</formula>
    </cfRule>
  </conditionalFormatting>
  <conditionalFormatting sqref="Q99:S99">
    <cfRule type="containsText" dxfId="352" priority="340" operator="containsText" text="PRIMARY STUDY">
      <formula>NOT(ISERROR(SEARCH("PRIMARY STUDY",Q99)))</formula>
    </cfRule>
    <cfRule type="notContainsText" dxfId="351" priority="341" operator="notContains" text="YES">
      <formula>ISERROR(SEARCH("YES",Q99))</formula>
    </cfRule>
    <cfRule type="containsText" dxfId="350" priority="342" operator="containsText" text="YES">
      <formula>NOT(ISERROR(SEARCH("YES",Q99)))</formula>
    </cfRule>
  </conditionalFormatting>
  <conditionalFormatting sqref="T99">
    <cfRule type="containsBlanks" dxfId="349" priority="344">
      <formula>LEN(TRIM(T99))=0</formula>
    </cfRule>
  </conditionalFormatting>
  <conditionalFormatting sqref="T99">
    <cfRule type="cellIs" dxfId="348" priority="338" operator="between">
      <formula>1</formula>
      <formula>4</formula>
    </cfRule>
    <cfRule type="containsText" dxfId="347" priority="339" operator="containsText" text="X">
      <formula>NOT(ISERROR(SEARCH("X",T99)))</formula>
    </cfRule>
  </conditionalFormatting>
  <conditionalFormatting sqref="B100">
    <cfRule type="duplicateValues" dxfId="346" priority="329"/>
  </conditionalFormatting>
  <conditionalFormatting sqref="F100">
    <cfRule type="containsBlanks" dxfId="345" priority="335">
      <formula>LEN(TRIM(F100))=0</formula>
    </cfRule>
  </conditionalFormatting>
  <conditionalFormatting sqref="Q100:S100">
    <cfRule type="containsText" dxfId="344" priority="332" operator="containsText" text="PRIMARY STUDY">
      <formula>NOT(ISERROR(SEARCH("PRIMARY STUDY",Q100)))</formula>
    </cfRule>
    <cfRule type="notContainsText" dxfId="343" priority="333" operator="notContains" text="YES">
      <formula>ISERROR(SEARCH("YES",Q100))</formula>
    </cfRule>
    <cfRule type="containsText" dxfId="342" priority="334" operator="containsText" text="YES">
      <formula>NOT(ISERROR(SEARCH("YES",Q100)))</formula>
    </cfRule>
  </conditionalFormatting>
  <conditionalFormatting sqref="T100">
    <cfRule type="containsBlanks" dxfId="341" priority="336">
      <formula>LEN(TRIM(T100))=0</formula>
    </cfRule>
  </conditionalFormatting>
  <conditionalFormatting sqref="T100">
    <cfRule type="cellIs" dxfId="340" priority="330" operator="between">
      <formula>1</formula>
      <formula>4</formula>
    </cfRule>
    <cfRule type="containsText" dxfId="339" priority="331" operator="containsText" text="X">
      <formula>NOT(ISERROR(SEARCH("X",T100)))</formula>
    </cfRule>
  </conditionalFormatting>
  <conditionalFormatting sqref="B101">
    <cfRule type="duplicateValues" dxfId="338" priority="321"/>
  </conditionalFormatting>
  <conditionalFormatting sqref="F101">
    <cfRule type="containsBlanks" dxfId="337" priority="327">
      <formula>LEN(TRIM(F101))=0</formula>
    </cfRule>
  </conditionalFormatting>
  <conditionalFormatting sqref="Q101:S101">
    <cfRule type="containsText" dxfId="336" priority="324" operator="containsText" text="PRIMARY STUDY">
      <formula>NOT(ISERROR(SEARCH("PRIMARY STUDY",Q101)))</formula>
    </cfRule>
    <cfRule type="notContainsText" dxfId="335" priority="325" operator="notContains" text="YES">
      <formula>ISERROR(SEARCH("YES",Q101))</formula>
    </cfRule>
    <cfRule type="containsText" dxfId="334" priority="326" operator="containsText" text="YES">
      <formula>NOT(ISERROR(SEARCH("YES",Q101)))</formula>
    </cfRule>
  </conditionalFormatting>
  <conditionalFormatting sqref="T101">
    <cfRule type="containsBlanks" dxfId="333" priority="328">
      <formula>LEN(TRIM(T101))=0</formula>
    </cfRule>
  </conditionalFormatting>
  <conditionalFormatting sqref="T101">
    <cfRule type="cellIs" dxfId="332" priority="322" operator="between">
      <formula>1</formula>
      <formula>4</formula>
    </cfRule>
    <cfRule type="containsText" dxfId="331" priority="323" operator="containsText" text="X">
      <formula>NOT(ISERROR(SEARCH("X",T101)))</formula>
    </cfRule>
  </conditionalFormatting>
  <conditionalFormatting sqref="B102">
    <cfRule type="duplicateValues" dxfId="330" priority="313"/>
  </conditionalFormatting>
  <conditionalFormatting sqref="F102">
    <cfRule type="containsBlanks" dxfId="329" priority="319">
      <formula>LEN(TRIM(F102))=0</formula>
    </cfRule>
  </conditionalFormatting>
  <conditionalFormatting sqref="Q102:S102">
    <cfRule type="containsText" dxfId="328" priority="316" operator="containsText" text="PRIMARY STUDY">
      <formula>NOT(ISERROR(SEARCH("PRIMARY STUDY",Q102)))</formula>
    </cfRule>
    <cfRule type="notContainsText" dxfId="327" priority="317" operator="notContains" text="YES">
      <formula>ISERROR(SEARCH("YES",Q102))</formula>
    </cfRule>
    <cfRule type="containsText" dxfId="326" priority="318" operator="containsText" text="YES">
      <formula>NOT(ISERROR(SEARCH("YES",Q102)))</formula>
    </cfRule>
  </conditionalFormatting>
  <conditionalFormatting sqref="T102">
    <cfRule type="containsBlanks" dxfId="325" priority="320">
      <formula>LEN(TRIM(T102))=0</formula>
    </cfRule>
  </conditionalFormatting>
  <conditionalFormatting sqref="T102">
    <cfRule type="cellIs" dxfId="324" priority="314" operator="between">
      <formula>1</formula>
      <formula>4</formula>
    </cfRule>
    <cfRule type="containsText" dxfId="323" priority="315" operator="containsText" text="X">
      <formula>NOT(ISERROR(SEARCH("X",T102)))</formula>
    </cfRule>
  </conditionalFormatting>
  <conditionalFormatting sqref="B103">
    <cfRule type="duplicateValues" dxfId="322" priority="305"/>
  </conditionalFormatting>
  <conditionalFormatting sqref="F103">
    <cfRule type="containsBlanks" dxfId="321" priority="311">
      <formula>LEN(TRIM(F103))=0</formula>
    </cfRule>
  </conditionalFormatting>
  <conditionalFormatting sqref="Q103:S103">
    <cfRule type="containsText" dxfId="320" priority="308" operator="containsText" text="PRIMARY STUDY">
      <formula>NOT(ISERROR(SEARCH("PRIMARY STUDY",Q103)))</formula>
    </cfRule>
    <cfRule type="notContainsText" dxfId="319" priority="309" operator="notContains" text="YES">
      <formula>ISERROR(SEARCH("YES",Q103))</formula>
    </cfRule>
    <cfRule type="containsText" dxfId="318" priority="310" operator="containsText" text="YES">
      <formula>NOT(ISERROR(SEARCH("YES",Q103)))</formula>
    </cfRule>
  </conditionalFormatting>
  <conditionalFormatting sqref="T103">
    <cfRule type="containsBlanks" dxfId="317" priority="312">
      <formula>LEN(TRIM(T103))=0</formula>
    </cfRule>
  </conditionalFormatting>
  <conditionalFormatting sqref="T103">
    <cfRule type="cellIs" dxfId="316" priority="306" operator="between">
      <formula>1</formula>
      <formula>4</formula>
    </cfRule>
    <cfRule type="containsText" dxfId="315" priority="307" operator="containsText" text="X">
      <formula>NOT(ISERROR(SEARCH("X",T103)))</formula>
    </cfRule>
  </conditionalFormatting>
  <conditionalFormatting sqref="B93">
    <cfRule type="duplicateValues" dxfId="314" priority="297"/>
  </conditionalFormatting>
  <conditionalFormatting sqref="F93">
    <cfRule type="containsBlanks" dxfId="313" priority="303">
      <formula>LEN(TRIM(F93))=0</formula>
    </cfRule>
  </conditionalFormatting>
  <conditionalFormatting sqref="Q93:S93">
    <cfRule type="containsText" dxfId="312" priority="300" operator="containsText" text="PRIMARY STUDY">
      <formula>NOT(ISERROR(SEARCH("PRIMARY STUDY",Q93)))</formula>
    </cfRule>
    <cfRule type="notContainsText" dxfId="311" priority="301" operator="notContains" text="YES">
      <formula>ISERROR(SEARCH("YES",Q93))</formula>
    </cfRule>
    <cfRule type="containsText" dxfId="310" priority="302" operator="containsText" text="YES">
      <formula>NOT(ISERROR(SEARCH("YES",Q93)))</formula>
    </cfRule>
  </conditionalFormatting>
  <conditionalFormatting sqref="T93">
    <cfRule type="containsBlanks" dxfId="309" priority="304">
      <formula>LEN(TRIM(T93))=0</formula>
    </cfRule>
  </conditionalFormatting>
  <conditionalFormatting sqref="T93">
    <cfRule type="cellIs" dxfId="308" priority="298" operator="between">
      <formula>1</formula>
      <formula>4</formula>
    </cfRule>
    <cfRule type="containsText" dxfId="307" priority="299" operator="containsText" text="X">
      <formula>NOT(ISERROR(SEARCH("X",T93)))</formula>
    </cfRule>
  </conditionalFormatting>
  <conditionalFormatting sqref="B104">
    <cfRule type="duplicateValues" dxfId="306" priority="289"/>
  </conditionalFormatting>
  <conditionalFormatting sqref="F104">
    <cfRule type="containsBlanks" dxfId="305" priority="295">
      <formula>LEN(TRIM(F104))=0</formula>
    </cfRule>
  </conditionalFormatting>
  <conditionalFormatting sqref="Q104:S104">
    <cfRule type="containsText" dxfId="304" priority="292" operator="containsText" text="PRIMARY STUDY">
      <formula>NOT(ISERROR(SEARCH("PRIMARY STUDY",Q104)))</formula>
    </cfRule>
    <cfRule type="notContainsText" dxfId="303" priority="293" operator="notContains" text="YES">
      <formula>ISERROR(SEARCH("YES",Q104))</formula>
    </cfRule>
    <cfRule type="containsText" dxfId="302" priority="294" operator="containsText" text="YES">
      <formula>NOT(ISERROR(SEARCH("YES",Q104)))</formula>
    </cfRule>
  </conditionalFormatting>
  <conditionalFormatting sqref="T104">
    <cfRule type="cellIs" dxfId="301" priority="290" operator="between">
      <formula>1</formula>
      <formula>4</formula>
    </cfRule>
    <cfRule type="containsText" dxfId="300" priority="291" operator="containsText" text="X">
      <formula>NOT(ISERROR(SEARCH("X",T104)))</formula>
    </cfRule>
    <cfRule type="containsBlanks" dxfId="299" priority="296">
      <formula>LEN(TRIM(T104))=0</formula>
    </cfRule>
  </conditionalFormatting>
  <conditionalFormatting sqref="B105">
    <cfRule type="duplicateValues" dxfId="298" priority="281"/>
  </conditionalFormatting>
  <conditionalFormatting sqref="F105">
    <cfRule type="containsBlanks" dxfId="297" priority="287">
      <formula>LEN(TRIM(F105))=0</formula>
    </cfRule>
  </conditionalFormatting>
  <conditionalFormatting sqref="Q105:S105">
    <cfRule type="containsText" dxfId="296" priority="284" operator="containsText" text="PRIMARY STUDY">
      <formula>NOT(ISERROR(SEARCH("PRIMARY STUDY",Q105)))</formula>
    </cfRule>
    <cfRule type="notContainsText" dxfId="295" priority="285" operator="notContains" text="YES">
      <formula>ISERROR(SEARCH("YES",Q105))</formula>
    </cfRule>
    <cfRule type="containsText" dxfId="294" priority="286" operator="containsText" text="YES">
      <formula>NOT(ISERROR(SEARCH("YES",Q105)))</formula>
    </cfRule>
  </conditionalFormatting>
  <conditionalFormatting sqref="T105">
    <cfRule type="cellIs" dxfId="293" priority="282" operator="between">
      <formula>1</formula>
      <formula>4</formula>
    </cfRule>
    <cfRule type="containsText" dxfId="292" priority="283" operator="containsText" text="X">
      <formula>NOT(ISERROR(SEARCH("X",T105)))</formula>
    </cfRule>
    <cfRule type="containsBlanks" dxfId="291" priority="288">
      <formula>LEN(TRIM(T105))=0</formula>
    </cfRule>
  </conditionalFormatting>
  <conditionalFormatting sqref="B106">
    <cfRule type="duplicateValues" dxfId="290" priority="273"/>
  </conditionalFormatting>
  <conditionalFormatting sqref="F106">
    <cfRule type="containsBlanks" dxfId="289" priority="279">
      <formula>LEN(TRIM(F106))=0</formula>
    </cfRule>
  </conditionalFormatting>
  <conditionalFormatting sqref="Q106:S106">
    <cfRule type="containsText" dxfId="288" priority="276" operator="containsText" text="PRIMARY STUDY">
      <formula>NOT(ISERROR(SEARCH("PRIMARY STUDY",Q106)))</formula>
    </cfRule>
    <cfRule type="notContainsText" dxfId="287" priority="277" operator="notContains" text="YES">
      <formula>ISERROR(SEARCH("YES",Q106))</formula>
    </cfRule>
    <cfRule type="containsText" dxfId="286" priority="278" operator="containsText" text="YES">
      <formula>NOT(ISERROR(SEARCH("YES",Q106)))</formula>
    </cfRule>
  </conditionalFormatting>
  <conditionalFormatting sqref="T106">
    <cfRule type="cellIs" dxfId="285" priority="274" operator="between">
      <formula>1</formula>
      <formula>4</formula>
    </cfRule>
    <cfRule type="containsText" dxfId="284" priority="275" operator="containsText" text="X">
      <formula>NOT(ISERROR(SEARCH("X",T106)))</formula>
    </cfRule>
    <cfRule type="containsBlanks" dxfId="283" priority="280">
      <formula>LEN(TRIM(T106))=0</formula>
    </cfRule>
  </conditionalFormatting>
  <conditionalFormatting sqref="B107">
    <cfRule type="duplicateValues" dxfId="282" priority="265"/>
  </conditionalFormatting>
  <conditionalFormatting sqref="F107">
    <cfRule type="containsBlanks" dxfId="281" priority="271">
      <formula>LEN(TRIM(F107))=0</formula>
    </cfRule>
  </conditionalFormatting>
  <conditionalFormatting sqref="Q107:S107">
    <cfRule type="containsText" dxfId="280" priority="268" operator="containsText" text="PRIMARY STUDY">
      <formula>NOT(ISERROR(SEARCH("PRIMARY STUDY",Q107)))</formula>
    </cfRule>
    <cfRule type="notContainsText" dxfId="279" priority="269" operator="notContains" text="YES">
      <formula>ISERROR(SEARCH("YES",Q107))</formula>
    </cfRule>
    <cfRule type="containsText" dxfId="278" priority="270" operator="containsText" text="YES">
      <formula>NOT(ISERROR(SEARCH("YES",Q107)))</formula>
    </cfRule>
  </conditionalFormatting>
  <conditionalFormatting sqref="T107">
    <cfRule type="cellIs" dxfId="277" priority="266" operator="between">
      <formula>1</formula>
      <formula>4</formula>
    </cfRule>
    <cfRule type="containsText" dxfId="276" priority="267" operator="containsText" text="X">
      <formula>NOT(ISERROR(SEARCH("X",T107)))</formula>
    </cfRule>
    <cfRule type="containsBlanks" dxfId="275" priority="272">
      <formula>LEN(TRIM(T107))=0</formula>
    </cfRule>
  </conditionalFormatting>
  <conditionalFormatting sqref="B108">
    <cfRule type="duplicateValues" dxfId="274" priority="257"/>
  </conditionalFormatting>
  <conditionalFormatting sqref="F108">
    <cfRule type="containsBlanks" dxfId="273" priority="263">
      <formula>LEN(TRIM(F108))=0</formula>
    </cfRule>
  </conditionalFormatting>
  <conditionalFormatting sqref="Q108:S108">
    <cfRule type="containsText" dxfId="272" priority="260" operator="containsText" text="PRIMARY STUDY">
      <formula>NOT(ISERROR(SEARCH("PRIMARY STUDY",Q108)))</formula>
    </cfRule>
    <cfRule type="notContainsText" dxfId="271" priority="261" operator="notContains" text="YES">
      <formula>ISERROR(SEARCH("YES",Q108))</formula>
    </cfRule>
    <cfRule type="containsText" dxfId="270" priority="262" operator="containsText" text="YES">
      <formula>NOT(ISERROR(SEARCH("YES",Q108)))</formula>
    </cfRule>
  </conditionalFormatting>
  <conditionalFormatting sqref="T108">
    <cfRule type="cellIs" dxfId="269" priority="258" operator="between">
      <formula>1</formula>
      <formula>4</formula>
    </cfRule>
    <cfRule type="containsText" dxfId="268" priority="259" operator="containsText" text="X">
      <formula>NOT(ISERROR(SEARCH("X",T108)))</formula>
    </cfRule>
    <cfRule type="containsBlanks" dxfId="267" priority="264">
      <formula>LEN(TRIM(T108))=0</formula>
    </cfRule>
  </conditionalFormatting>
  <conditionalFormatting sqref="B109">
    <cfRule type="duplicateValues" dxfId="266" priority="249"/>
  </conditionalFormatting>
  <conditionalFormatting sqref="F109">
    <cfRule type="containsBlanks" dxfId="265" priority="255">
      <formula>LEN(TRIM(F109))=0</formula>
    </cfRule>
  </conditionalFormatting>
  <conditionalFormatting sqref="Q109:S109">
    <cfRule type="containsText" dxfId="264" priority="252" operator="containsText" text="PRIMARY STUDY">
      <formula>NOT(ISERROR(SEARCH("PRIMARY STUDY",Q109)))</formula>
    </cfRule>
    <cfRule type="notContainsText" dxfId="263" priority="253" operator="notContains" text="YES">
      <formula>ISERROR(SEARCH("YES",Q109))</formula>
    </cfRule>
    <cfRule type="containsText" dxfId="262" priority="254" operator="containsText" text="YES">
      <formula>NOT(ISERROR(SEARCH("YES",Q109)))</formula>
    </cfRule>
  </conditionalFormatting>
  <conditionalFormatting sqref="T109">
    <cfRule type="cellIs" dxfId="261" priority="250" operator="between">
      <formula>1</formula>
      <formula>4</formula>
    </cfRule>
    <cfRule type="containsText" dxfId="260" priority="251" operator="containsText" text="X">
      <formula>NOT(ISERROR(SEARCH("X",T109)))</formula>
    </cfRule>
    <cfRule type="containsBlanks" dxfId="259" priority="256">
      <formula>LEN(TRIM(T109))=0</formula>
    </cfRule>
  </conditionalFormatting>
  <conditionalFormatting sqref="B110">
    <cfRule type="duplicateValues" dxfId="258" priority="241"/>
  </conditionalFormatting>
  <conditionalFormatting sqref="F110">
    <cfRule type="containsBlanks" dxfId="257" priority="247">
      <formula>LEN(TRIM(F110))=0</formula>
    </cfRule>
  </conditionalFormatting>
  <conditionalFormatting sqref="Q110:S110">
    <cfRule type="containsText" dxfId="256" priority="244" operator="containsText" text="PRIMARY STUDY">
      <formula>NOT(ISERROR(SEARCH("PRIMARY STUDY",Q110)))</formula>
    </cfRule>
    <cfRule type="notContainsText" dxfId="255" priority="245" operator="notContains" text="YES">
      <formula>ISERROR(SEARCH("YES",Q110))</formula>
    </cfRule>
    <cfRule type="containsText" dxfId="254" priority="246" operator="containsText" text="YES">
      <formula>NOT(ISERROR(SEARCH("YES",Q110)))</formula>
    </cfRule>
  </conditionalFormatting>
  <conditionalFormatting sqref="T110">
    <cfRule type="cellIs" dxfId="253" priority="242" operator="between">
      <formula>1</formula>
      <formula>4</formula>
    </cfRule>
    <cfRule type="containsText" dxfId="252" priority="243" operator="containsText" text="X">
      <formula>NOT(ISERROR(SEARCH("X",T110)))</formula>
    </cfRule>
    <cfRule type="containsBlanks" dxfId="251" priority="248">
      <formula>LEN(TRIM(T110))=0</formula>
    </cfRule>
  </conditionalFormatting>
  <conditionalFormatting sqref="B111">
    <cfRule type="duplicateValues" dxfId="250" priority="233"/>
  </conditionalFormatting>
  <conditionalFormatting sqref="F111">
    <cfRule type="containsBlanks" dxfId="249" priority="239">
      <formula>LEN(TRIM(F111))=0</formula>
    </cfRule>
  </conditionalFormatting>
  <conditionalFormatting sqref="Q111:S111">
    <cfRule type="containsText" dxfId="248" priority="236" operator="containsText" text="PRIMARY STUDY">
      <formula>NOT(ISERROR(SEARCH("PRIMARY STUDY",Q111)))</formula>
    </cfRule>
    <cfRule type="notContainsText" dxfId="247" priority="237" operator="notContains" text="YES">
      <formula>ISERROR(SEARCH("YES",Q111))</formula>
    </cfRule>
    <cfRule type="containsText" dxfId="246" priority="238" operator="containsText" text="YES">
      <formula>NOT(ISERROR(SEARCH("YES",Q111)))</formula>
    </cfRule>
  </conditionalFormatting>
  <conditionalFormatting sqref="T111">
    <cfRule type="cellIs" dxfId="245" priority="234" operator="between">
      <formula>1</formula>
      <formula>4</formula>
    </cfRule>
    <cfRule type="containsText" dxfId="244" priority="235" operator="containsText" text="X">
      <formula>NOT(ISERROR(SEARCH("X",T111)))</formula>
    </cfRule>
    <cfRule type="containsBlanks" dxfId="243" priority="240">
      <formula>LEN(TRIM(T111))=0</formula>
    </cfRule>
  </conditionalFormatting>
  <conditionalFormatting sqref="B112">
    <cfRule type="duplicateValues" dxfId="242" priority="225"/>
  </conditionalFormatting>
  <conditionalFormatting sqref="F112">
    <cfRule type="containsBlanks" dxfId="241" priority="231">
      <formula>LEN(TRIM(F112))=0</formula>
    </cfRule>
  </conditionalFormatting>
  <conditionalFormatting sqref="Q112:S112">
    <cfRule type="containsText" dxfId="240" priority="228" operator="containsText" text="PRIMARY STUDY">
      <formula>NOT(ISERROR(SEARCH("PRIMARY STUDY",Q112)))</formula>
    </cfRule>
    <cfRule type="notContainsText" dxfId="239" priority="229" operator="notContains" text="YES">
      <formula>ISERROR(SEARCH("YES",Q112))</formula>
    </cfRule>
    <cfRule type="containsText" dxfId="238" priority="230" operator="containsText" text="YES">
      <formula>NOT(ISERROR(SEARCH("YES",Q112)))</formula>
    </cfRule>
  </conditionalFormatting>
  <conditionalFormatting sqref="T112">
    <cfRule type="cellIs" dxfId="237" priority="226" operator="between">
      <formula>1</formula>
      <formula>4</formula>
    </cfRule>
    <cfRule type="containsText" dxfId="236" priority="227" operator="containsText" text="X">
      <formula>NOT(ISERROR(SEARCH("X",T112)))</formula>
    </cfRule>
    <cfRule type="containsBlanks" dxfId="235" priority="232">
      <formula>LEN(TRIM(T112))=0</formula>
    </cfRule>
  </conditionalFormatting>
  <conditionalFormatting sqref="B113">
    <cfRule type="duplicateValues" dxfId="234" priority="217"/>
  </conditionalFormatting>
  <conditionalFormatting sqref="F113">
    <cfRule type="containsBlanks" dxfId="233" priority="223">
      <formula>LEN(TRIM(F113))=0</formula>
    </cfRule>
  </conditionalFormatting>
  <conditionalFormatting sqref="Q113:S113">
    <cfRule type="containsText" dxfId="232" priority="220" operator="containsText" text="PRIMARY STUDY">
      <formula>NOT(ISERROR(SEARCH("PRIMARY STUDY",Q113)))</formula>
    </cfRule>
    <cfRule type="notContainsText" dxfId="231" priority="221" operator="notContains" text="YES">
      <formula>ISERROR(SEARCH("YES",Q113))</formula>
    </cfRule>
    <cfRule type="containsText" dxfId="230" priority="222" operator="containsText" text="YES">
      <formula>NOT(ISERROR(SEARCH("YES",Q113)))</formula>
    </cfRule>
  </conditionalFormatting>
  <conditionalFormatting sqref="T113">
    <cfRule type="cellIs" dxfId="229" priority="218" operator="between">
      <formula>1</formula>
      <formula>4</formula>
    </cfRule>
    <cfRule type="containsText" dxfId="228" priority="219" operator="containsText" text="X">
      <formula>NOT(ISERROR(SEARCH("X",T113)))</formula>
    </cfRule>
    <cfRule type="containsBlanks" dxfId="227" priority="224">
      <formula>LEN(TRIM(T113))=0</formula>
    </cfRule>
  </conditionalFormatting>
  <conditionalFormatting sqref="B114">
    <cfRule type="duplicateValues" dxfId="226" priority="209"/>
  </conditionalFormatting>
  <conditionalFormatting sqref="F114">
    <cfRule type="containsBlanks" dxfId="225" priority="215">
      <formula>LEN(TRIM(F114))=0</formula>
    </cfRule>
  </conditionalFormatting>
  <conditionalFormatting sqref="Q114:S114">
    <cfRule type="containsText" dxfId="224" priority="212" operator="containsText" text="PRIMARY STUDY">
      <formula>NOT(ISERROR(SEARCH("PRIMARY STUDY",Q114)))</formula>
    </cfRule>
    <cfRule type="notContainsText" dxfId="223" priority="213" operator="notContains" text="YES">
      <formula>ISERROR(SEARCH("YES",Q114))</formula>
    </cfRule>
    <cfRule type="containsText" dxfId="222" priority="214" operator="containsText" text="YES">
      <formula>NOT(ISERROR(SEARCH("YES",Q114)))</formula>
    </cfRule>
  </conditionalFormatting>
  <conditionalFormatting sqref="T114">
    <cfRule type="cellIs" dxfId="221" priority="210" operator="between">
      <formula>1</formula>
      <formula>4</formula>
    </cfRule>
    <cfRule type="containsText" dxfId="220" priority="211" operator="containsText" text="X">
      <formula>NOT(ISERROR(SEARCH("X",T114)))</formula>
    </cfRule>
    <cfRule type="containsBlanks" dxfId="219" priority="216">
      <formula>LEN(TRIM(T114))=0</formula>
    </cfRule>
  </conditionalFormatting>
  <conditionalFormatting sqref="B115">
    <cfRule type="duplicateValues" dxfId="218" priority="201"/>
  </conditionalFormatting>
  <conditionalFormatting sqref="F115">
    <cfRule type="containsBlanks" dxfId="217" priority="207">
      <formula>LEN(TRIM(F115))=0</formula>
    </cfRule>
  </conditionalFormatting>
  <conditionalFormatting sqref="Q115:S115">
    <cfRule type="containsText" dxfId="216" priority="204" operator="containsText" text="PRIMARY STUDY">
      <formula>NOT(ISERROR(SEARCH("PRIMARY STUDY",Q115)))</formula>
    </cfRule>
    <cfRule type="notContainsText" dxfId="215" priority="205" operator="notContains" text="YES">
      <formula>ISERROR(SEARCH("YES",Q115))</formula>
    </cfRule>
    <cfRule type="containsText" dxfId="214" priority="206" operator="containsText" text="YES">
      <formula>NOT(ISERROR(SEARCH("YES",Q115)))</formula>
    </cfRule>
  </conditionalFormatting>
  <conditionalFormatting sqref="T115">
    <cfRule type="cellIs" dxfId="213" priority="202" operator="between">
      <formula>1</formula>
      <formula>4</formula>
    </cfRule>
    <cfRule type="containsText" dxfId="212" priority="203" operator="containsText" text="X">
      <formula>NOT(ISERROR(SEARCH("X",T115)))</formula>
    </cfRule>
    <cfRule type="containsBlanks" dxfId="211" priority="208">
      <formula>LEN(TRIM(T115))=0</formula>
    </cfRule>
  </conditionalFormatting>
  <conditionalFormatting sqref="B116">
    <cfRule type="duplicateValues" dxfId="210" priority="193"/>
  </conditionalFormatting>
  <conditionalFormatting sqref="F116">
    <cfRule type="containsBlanks" dxfId="209" priority="199">
      <formula>LEN(TRIM(F116))=0</formula>
    </cfRule>
  </conditionalFormatting>
  <conditionalFormatting sqref="Q116:S116">
    <cfRule type="containsText" dxfId="208" priority="196" operator="containsText" text="PRIMARY STUDY">
      <formula>NOT(ISERROR(SEARCH("PRIMARY STUDY",Q116)))</formula>
    </cfRule>
    <cfRule type="notContainsText" dxfId="207" priority="197" operator="notContains" text="YES">
      <formula>ISERROR(SEARCH("YES",Q116))</formula>
    </cfRule>
    <cfRule type="containsText" dxfId="206" priority="198" operator="containsText" text="YES">
      <formula>NOT(ISERROR(SEARCH("YES",Q116)))</formula>
    </cfRule>
  </conditionalFormatting>
  <conditionalFormatting sqref="T116">
    <cfRule type="cellIs" dxfId="205" priority="194" operator="between">
      <formula>1</formula>
      <formula>4</formula>
    </cfRule>
    <cfRule type="containsText" dxfId="204" priority="195" operator="containsText" text="X">
      <formula>NOT(ISERROR(SEARCH("X",T116)))</formula>
    </cfRule>
    <cfRule type="containsBlanks" dxfId="203" priority="200">
      <formula>LEN(TRIM(T116))=0</formula>
    </cfRule>
  </conditionalFormatting>
  <conditionalFormatting sqref="Q117:S117">
    <cfRule type="containsText" dxfId="202" priority="189" operator="containsText" text="PRIMARY STUDY">
      <formula>NOT(ISERROR(SEARCH("PRIMARY STUDY",Q117)))</formula>
    </cfRule>
    <cfRule type="notContainsText" dxfId="201" priority="190" operator="notContains" text="YES">
      <formula>ISERROR(SEARCH("YES",Q117))</formula>
    </cfRule>
    <cfRule type="containsText" dxfId="200" priority="191" operator="containsText" text="YES">
      <formula>NOT(ISERROR(SEARCH("YES",Q117)))</formula>
    </cfRule>
  </conditionalFormatting>
  <conditionalFormatting sqref="T117">
    <cfRule type="containsBlanks" dxfId="199" priority="192">
      <formula>LEN(TRIM(T117))=0</formula>
    </cfRule>
  </conditionalFormatting>
  <conditionalFormatting sqref="T117">
    <cfRule type="cellIs" dxfId="198" priority="187" operator="between">
      <formula>1</formula>
      <formula>4</formula>
    </cfRule>
    <cfRule type="containsText" dxfId="197" priority="188" operator="containsText" text="X">
      <formula>NOT(ISERROR(SEARCH("X",T117)))</formula>
    </cfRule>
  </conditionalFormatting>
  <conditionalFormatting sqref="Q118:S118">
    <cfRule type="containsText" dxfId="196" priority="183" operator="containsText" text="PRIMARY STUDY">
      <formula>NOT(ISERROR(SEARCH("PRIMARY STUDY",Q118)))</formula>
    </cfRule>
    <cfRule type="notContainsText" dxfId="195" priority="184" operator="notContains" text="YES">
      <formula>ISERROR(SEARCH("YES",Q118))</formula>
    </cfRule>
    <cfRule type="containsText" dxfId="194" priority="185" operator="containsText" text="YES">
      <formula>NOT(ISERROR(SEARCH("YES",Q118)))</formula>
    </cfRule>
  </conditionalFormatting>
  <conditionalFormatting sqref="T118">
    <cfRule type="containsBlanks" dxfId="193" priority="186">
      <formula>LEN(TRIM(T118))=0</formula>
    </cfRule>
  </conditionalFormatting>
  <conditionalFormatting sqref="T118">
    <cfRule type="cellIs" dxfId="192" priority="181" operator="between">
      <formula>1</formula>
      <formula>4</formula>
    </cfRule>
    <cfRule type="containsText" dxfId="191" priority="182" operator="containsText" text="X">
      <formula>NOT(ISERROR(SEARCH("X",T118)))</formula>
    </cfRule>
  </conditionalFormatting>
  <conditionalFormatting sqref="Q119:S119">
    <cfRule type="containsText" dxfId="190" priority="177" operator="containsText" text="PRIMARY STUDY">
      <formula>NOT(ISERROR(SEARCH("PRIMARY STUDY",Q119)))</formula>
    </cfRule>
    <cfRule type="notContainsText" dxfId="189" priority="178" operator="notContains" text="YES">
      <formula>ISERROR(SEARCH("YES",Q119))</formula>
    </cfRule>
    <cfRule type="containsText" dxfId="188" priority="179" operator="containsText" text="YES">
      <formula>NOT(ISERROR(SEARCH("YES",Q119)))</formula>
    </cfRule>
  </conditionalFormatting>
  <conditionalFormatting sqref="T119">
    <cfRule type="containsBlanks" dxfId="187" priority="180">
      <formula>LEN(TRIM(T119))=0</formula>
    </cfRule>
  </conditionalFormatting>
  <conditionalFormatting sqref="T119">
    <cfRule type="cellIs" dxfId="186" priority="175" operator="between">
      <formula>1</formula>
      <formula>4</formula>
    </cfRule>
    <cfRule type="containsText" dxfId="185" priority="176" operator="containsText" text="X">
      <formula>NOT(ISERROR(SEARCH("X",T119)))</formula>
    </cfRule>
  </conditionalFormatting>
  <conditionalFormatting sqref="Q121:S121">
    <cfRule type="containsText" dxfId="184" priority="171" operator="containsText" text="PRIMARY STUDY">
      <formula>NOT(ISERROR(SEARCH("PRIMARY STUDY",Q121)))</formula>
    </cfRule>
    <cfRule type="notContainsText" dxfId="183" priority="172" operator="notContains" text="YES">
      <formula>ISERROR(SEARCH("YES",Q121))</formula>
    </cfRule>
    <cfRule type="containsText" dxfId="182" priority="173" operator="containsText" text="YES">
      <formula>NOT(ISERROR(SEARCH("YES",Q121)))</formula>
    </cfRule>
  </conditionalFormatting>
  <conditionalFormatting sqref="T121">
    <cfRule type="containsBlanks" dxfId="181" priority="174">
      <formula>LEN(TRIM(T121))=0</formula>
    </cfRule>
  </conditionalFormatting>
  <conditionalFormatting sqref="T121">
    <cfRule type="cellIs" dxfId="180" priority="169" operator="between">
      <formula>1</formula>
      <formula>4</formula>
    </cfRule>
    <cfRule type="containsText" dxfId="179" priority="170" operator="containsText" text="X">
      <formula>NOT(ISERROR(SEARCH("X",T121)))</formula>
    </cfRule>
  </conditionalFormatting>
  <conditionalFormatting sqref="Q122:S122">
    <cfRule type="containsText" dxfId="178" priority="165" operator="containsText" text="PRIMARY STUDY">
      <formula>NOT(ISERROR(SEARCH("PRIMARY STUDY",Q122)))</formula>
    </cfRule>
    <cfRule type="notContainsText" dxfId="177" priority="166" operator="notContains" text="YES">
      <formula>ISERROR(SEARCH("YES",Q122))</formula>
    </cfRule>
    <cfRule type="containsText" dxfId="176" priority="167" operator="containsText" text="YES">
      <formula>NOT(ISERROR(SEARCH("YES",Q122)))</formula>
    </cfRule>
  </conditionalFormatting>
  <conditionalFormatting sqref="T122">
    <cfRule type="containsBlanks" dxfId="175" priority="168">
      <formula>LEN(TRIM(T122))=0</formula>
    </cfRule>
  </conditionalFormatting>
  <conditionalFormatting sqref="T122">
    <cfRule type="cellIs" dxfId="174" priority="163" operator="between">
      <formula>1</formula>
      <formula>4</formula>
    </cfRule>
    <cfRule type="containsText" dxfId="173" priority="164" operator="containsText" text="X">
      <formula>NOT(ISERROR(SEARCH("X",T122)))</formula>
    </cfRule>
  </conditionalFormatting>
  <conditionalFormatting sqref="Q123:S123">
    <cfRule type="containsText" dxfId="172" priority="159" operator="containsText" text="PRIMARY STUDY">
      <formula>NOT(ISERROR(SEARCH("PRIMARY STUDY",Q123)))</formula>
    </cfRule>
    <cfRule type="notContainsText" dxfId="171" priority="160" operator="notContains" text="YES">
      <formula>ISERROR(SEARCH("YES",Q123))</formula>
    </cfRule>
    <cfRule type="containsText" dxfId="170" priority="161" operator="containsText" text="YES">
      <formula>NOT(ISERROR(SEARCH("YES",Q123)))</formula>
    </cfRule>
  </conditionalFormatting>
  <conditionalFormatting sqref="T123">
    <cfRule type="containsBlanks" dxfId="169" priority="162">
      <formula>LEN(TRIM(T123))=0</formula>
    </cfRule>
  </conditionalFormatting>
  <conditionalFormatting sqref="T123">
    <cfRule type="cellIs" dxfId="168" priority="157" operator="between">
      <formula>1</formula>
      <formula>4</formula>
    </cfRule>
    <cfRule type="containsText" dxfId="167" priority="158" operator="containsText" text="X">
      <formula>NOT(ISERROR(SEARCH("X",T123)))</formula>
    </cfRule>
  </conditionalFormatting>
  <conditionalFormatting sqref="Q124:S124">
    <cfRule type="containsText" dxfId="166" priority="153" operator="containsText" text="PRIMARY STUDY">
      <formula>NOT(ISERROR(SEARCH("PRIMARY STUDY",Q124)))</formula>
    </cfRule>
    <cfRule type="notContainsText" dxfId="165" priority="154" operator="notContains" text="YES">
      <formula>ISERROR(SEARCH("YES",Q124))</formula>
    </cfRule>
    <cfRule type="containsText" dxfId="164" priority="155" operator="containsText" text="YES">
      <formula>NOT(ISERROR(SEARCH("YES",Q124)))</formula>
    </cfRule>
  </conditionalFormatting>
  <conditionalFormatting sqref="T124">
    <cfRule type="containsBlanks" dxfId="163" priority="156">
      <formula>LEN(TRIM(T124))=0</formula>
    </cfRule>
  </conditionalFormatting>
  <conditionalFormatting sqref="T124">
    <cfRule type="cellIs" dxfId="162" priority="151" operator="between">
      <formula>1</formula>
      <formula>4</formula>
    </cfRule>
    <cfRule type="containsText" dxfId="161" priority="152" operator="containsText" text="X">
      <formula>NOT(ISERROR(SEARCH("X",T124)))</formula>
    </cfRule>
  </conditionalFormatting>
  <conditionalFormatting sqref="Q125:S125">
    <cfRule type="containsText" dxfId="160" priority="147" operator="containsText" text="PRIMARY STUDY">
      <formula>NOT(ISERROR(SEARCH("PRIMARY STUDY",Q125)))</formula>
    </cfRule>
    <cfRule type="notContainsText" dxfId="159" priority="148" operator="notContains" text="YES">
      <formula>ISERROR(SEARCH("YES",Q125))</formula>
    </cfRule>
    <cfRule type="containsText" dxfId="158" priority="149" operator="containsText" text="YES">
      <formula>NOT(ISERROR(SEARCH("YES",Q125)))</formula>
    </cfRule>
  </conditionalFormatting>
  <conditionalFormatting sqref="T125">
    <cfRule type="containsBlanks" dxfId="157" priority="150">
      <formula>LEN(TRIM(T125))=0</formula>
    </cfRule>
  </conditionalFormatting>
  <conditionalFormatting sqref="T125">
    <cfRule type="cellIs" dxfId="156" priority="145" operator="between">
      <formula>1</formula>
      <formula>4</formula>
    </cfRule>
    <cfRule type="containsText" dxfId="155" priority="146" operator="containsText" text="X">
      <formula>NOT(ISERROR(SEARCH("X",T125)))</formula>
    </cfRule>
  </conditionalFormatting>
  <conditionalFormatting sqref="Q126:S126">
    <cfRule type="containsText" dxfId="154" priority="141" operator="containsText" text="PRIMARY STUDY">
      <formula>NOT(ISERROR(SEARCH("PRIMARY STUDY",Q126)))</formula>
    </cfRule>
    <cfRule type="notContainsText" dxfId="153" priority="142" operator="notContains" text="YES">
      <formula>ISERROR(SEARCH("YES",Q126))</formula>
    </cfRule>
    <cfRule type="containsText" dxfId="152" priority="143" operator="containsText" text="YES">
      <formula>NOT(ISERROR(SEARCH("YES",Q126)))</formula>
    </cfRule>
  </conditionalFormatting>
  <conditionalFormatting sqref="T126">
    <cfRule type="containsBlanks" dxfId="151" priority="144">
      <formula>LEN(TRIM(T126))=0</formula>
    </cfRule>
  </conditionalFormatting>
  <conditionalFormatting sqref="T126">
    <cfRule type="cellIs" dxfId="150" priority="139" operator="between">
      <formula>1</formula>
      <formula>4</formula>
    </cfRule>
    <cfRule type="containsText" dxfId="149" priority="140" operator="containsText" text="X">
      <formula>NOT(ISERROR(SEARCH("X",T126)))</formula>
    </cfRule>
  </conditionalFormatting>
  <conditionalFormatting sqref="Q127:S127">
    <cfRule type="containsText" dxfId="148" priority="135" operator="containsText" text="PRIMARY STUDY">
      <formula>NOT(ISERROR(SEARCH("PRIMARY STUDY",Q127)))</formula>
    </cfRule>
    <cfRule type="notContainsText" dxfId="147" priority="136" operator="notContains" text="YES">
      <formula>ISERROR(SEARCH("YES",Q127))</formula>
    </cfRule>
    <cfRule type="containsText" dxfId="146" priority="137" operator="containsText" text="YES">
      <formula>NOT(ISERROR(SEARCH("YES",Q127)))</formula>
    </cfRule>
  </conditionalFormatting>
  <conditionalFormatting sqref="T127">
    <cfRule type="containsBlanks" dxfId="145" priority="138">
      <formula>LEN(TRIM(T127))=0</formula>
    </cfRule>
  </conditionalFormatting>
  <conditionalFormatting sqref="T127">
    <cfRule type="cellIs" dxfId="144" priority="133" operator="between">
      <formula>1</formula>
      <formula>4</formula>
    </cfRule>
    <cfRule type="containsText" dxfId="143" priority="134" operator="containsText" text="X">
      <formula>NOT(ISERROR(SEARCH("X",T127)))</formula>
    </cfRule>
  </conditionalFormatting>
  <conditionalFormatting sqref="Q128:S128">
    <cfRule type="containsText" dxfId="142" priority="129" operator="containsText" text="PRIMARY STUDY">
      <formula>NOT(ISERROR(SEARCH("PRIMARY STUDY",Q128)))</formula>
    </cfRule>
    <cfRule type="notContainsText" dxfId="141" priority="130" operator="notContains" text="YES">
      <formula>ISERROR(SEARCH("YES",Q128))</formula>
    </cfRule>
    <cfRule type="containsText" dxfId="140" priority="131" operator="containsText" text="YES">
      <formula>NOT(ISERROR(SEARCH("YES",Q128)))</formula>
    </cfRule>
  </conditionalFormatting>
  <conditionalFormatting sqref="T128">
    <cfRule type="containsBlanks" dxfId="139" priority="132">
      <formula>LEN(TRIM(T128))=0</formula>
    </cfRule>
  </conditionalFormatting>
  <conditionalFormatting sqref="T128">
    <cfRule type="cellIs" dxfId="138" priority="127" operator="between">
      <formula>1</formula>
      <formula>4</formula>
    </cfRule>
    <cfRule type="containsText" dxfId="137" priority="128" operator="containsText" text="X">
      <formula>NOT(ISERROR(SEARCH("X",T128)))</formula>
    </cfRule>
  </conditionalFormatting>
  <conditionalFormatting sqref="Q129:S129">
    <cfRule type="containsText" dxfId="136" priority="123" operator="containsText" text="PRIMARY STUDY">
      <formula>NOT(ISERROR(SEARCH("PRIMARY STUDY",Q129)))</formula>
    </cfRule>
    <cfRule type="notContainsText" dxfId="135" priority="124" operator="notContains" text="YES">
      <formula>ISERROR(SEARCH("YES",Q129))</formula>
    </cfRule>
    <cfRule type="containsText" dxfId="134" priority="125" operator="containsText" text="YES">
      <formula>NOT(ISERROR(SEARCH("YES",Q129)))</formula>
    </cfRule>
  </conditionalFormatting>
  <conditionalFormatting sqref="T129">
    <cfRule type="containsBlanks" dxfId="133" priority="126">
      <formula>LEN(TRIM(T129))=0</formula>
    </cfRule>
  </conditionalFormatting>
  <conditionalFormatting sqref="T129">
    <cfRule type="cellIs" dxfId="132" priority="121" operator="between">
      <formula>1</formula>
      <formula>4</formula>
    </cfRule>
    <cfRule type="containsText" dxfId="131" priority="122" operator="containsText" text="X">
      <formula>NOT(ISERROR(SEARCH("X",T129)))</formula>
    </cfRule>
  </conditionalFormatting>
  <conditionalFormatting sqref="Q121:S121">
    <cfRule type="containsText" dxfId="130" priority="117" operator="containsText" text="PRIMARY STUDY">
      <formula>NOT(ISERROR(SEARCH("PRIMARY STUDY",Q121)))</formula>
    </cfRule>
    <cfRule type="notContainsText" dxfId="129" priority="118" operator="notContains" text="YES">
      <formula>ISERROR(SEARCH("YES",Q121))</formula>
    </cfRule>
    <cfRule type="containsText" dxfId="128" priority="119" operator="containsText" text="YES">
      <formula>NOT(ISERROR(SEARCH("YES",Q121)))</formula>
    </cfRule>
  </conditionalFormatting>
  <conditionalFormatting sqref="T121">
    <cfRule type="containsBlanks" dxfId="127" priority="120">
      <formula>LEN(TRIM(T121))=0</formula>
    </cfRule>
  </conditionalFormatting>
  <conditionalFormatting sqref="T121">
    <cfRule type="cellIs" dxfId="126" priority="115" operator="between">
      <formula>1</formula>
      <formula>4</formula>
    </cfRule>
    <cfRule type="containsText" dxfId="125" priority="116" operator="containsText" text="X">
      <formula>NOT(ISERROR(SEARCH("X",T121)))</formula>
    </cfRule>
  </conditionalFormatting>
  <conditionalFormatting sqref="Q122:S122">
    <cfRule type="containsText" dxfId="124" priority="111" operator="containsText" text="PRIMARY STUDY">
      <formula>NOT(ISERROR(SEARCH("PRIMARY STUDY",Q122)))</formula>
    </cfRule>
    <cfRule type="notContainsText" dxfId="123" priority="112" operator="notContains" text="YES">
      <formula>ISERROR(SEARCH("YES",Q122))</formula>
    </cfRule>
    <cfRule type="containsText" dxfId="122" priority="113" operator="containsText" text="YES">
      <formula>NOT(ISERROR(SEARCH("YES",Q122)))</formula>
    </cfRule>
  </conditionalFormatting>
  <conditionalFormatting sqref="T122">
    <cfRule type="containsBlanks" dxfId="121" priority="114">
      <formula>LEN(TRIM(T122))=0</formula>
    </cfRule>
  </conditionalFormatting>
  <conditionalFormatting sqref="T122">
    <cfRule type="cellIs" dxfId="120" priority="109" operator="between">
      <formula>1</formula>
      <formula>4</formula>
    </cfRule>
    <cfRule type="containsText" dxfId="119" priority="110" operator="containsText" text="X">
      <formula>NOT(ISERROR(SEARCH("X",T122)))</formula>
    </cfRule>
  </conditionalFormatting>
  <conditionalFormatting sqref="Q123:S123">
    <cfRule type="containsText" dxfId="118" priority="105" operator="containsText" text="PRIMARY STUDY">
      <formula>NOT(ISERROR(SEARCH("PRIMARY STUDY",Q123)))</formula>
    </cfRule>
    <cfRule type="notContainsText" dxfId="117" priority="106" operator="notContains" text="YES">
      <formula>ISERROR(SEARCH("YES",Q123))</formula>
    </cfRule>
    <cfRule type="containsText" dxfId="116" priority="107" operator="containsText" text="YES">
      <formula>NOT(ISERROR(SEARCH("YES",Q123)))</formula>
    </cfRule>
  </conditionalFormatting>
  <conditionalFormatting sqref="T123">
    <cfRule type="containsBlanks" dxfId="115" priority="108">
      <formula>LEN(TRIM(T123))=0</formula>
    </cfRule>
  </conditionalFormatting>
  <conditionalFormatting sqref="T123">
    <cfRule type="cellIs" dxfId="114" priority="103" operator="between">
      <formula>1</formula>
      <formula>4</formula>
    </cfRule>
    <cfRule type="containsText" dxfId="113" priority="104" operator="containsText" text="X">
      <formula>NOT(ISERROR(SEARCH("X",T123)))</formula>
    </cfRule>
  </conditionalFormatting>
  <conditionalFormatting sqref="Q124:S124">
    <cfRule type="containsText" dxfId="112" priority="99" operator="containsText" text="PRIMARY STUDY">
      <formula>NOT(ISERROR(SEARCH("PRIMARY STUDY",Q124)))</formula>
    </cfRule>
    <cfRule type="notContainsText" dxfId="111" priority="100" operator="notContains" text="YES">
      <formula>ISERROR(SEARCH("YES",Q124))</formula>
    </cfRule>
    <cfRule type="containsText" dxfId="110" priority="101" operator="containsText" text="YES">
      <formula>NOT(ISERROR(SEARCH("YES",Q124)))</formula>
    </cfRule>
  </conditionalFormatting>
  <conditionalFormatting sqref="T124">
    <cfRule type="containsBlanks" dxfId="109" priority="102">
      <formula>LEN(TRIM(T124))=0</formula>
    </cfRule>
  </conditionalFormatting>
  <conditionalFormatting sqref="T124">
    <cfRule type="cellIs" dxfId="108" priority="97" operator="between">
      <formula>1</formula>
      <formula>4</formula>
    </cfRule>
    <cfRule type="containsText" dxfId="107" priority="98" operator="containsText" text="X">
      <formula>NOT(ISERROR(SEARCH("X",T124)))</formula>
    </cfRule>
  </conditionalFormatting>
  <conditionalFormatting sqref="Q125:S125">
    <cfRule type="containsText" dxfId="106" priority="93" operator="containsText" text="PRIMARY STUDY">
      <formula>NOT(ISERROR(SEARCH("PRIMARY STUDY",Q125)))</formula>
    </cfRule>
    <cfRule type="notContainsText" dxfId="105" priority="94" operator="notContains" text="YES">
      <formula>ISERROR(SEARCH("YES",Q125))</formula>
    </cfRule>
    <cfRule type="containsText" dxfId="104" priority="95" operator="containsText" text="YES">
      <formula>NOT(ISERROR(SEARCH("YES",Q125)))</formula>
    </cfRule>
  </conditionalFormatting>
  <conditionalFormatting sqref="T125">
    <cfRule type="containsBlanks" dxfId="103" priority="96">
      <formula>LEN(TRIM(T125))=0</formula>
    </cfRule>
  </conditionalFormatting>
  <conditionalFormatting sqref="T125">
    <cfRule type="cellIs" dxfId="102" priority="91" operator="between">
      <formula>1</formula>
      <formula>4</formula>
    </cfRule>
    <cfRule type="containsText" dxfId="101" priority="92" operator="containsText" text="X">
      <formula>NOT(ISERROR(SEARCH("X",T125)))</formula>
    </cfRule>
  </conditionalFormatting>
  <conditionalFormatting sqref="Q126:S126">
    <cfRule type="containsText" dxfId="100" priority="87" operator="containsText" text="PRIMARY STUDY">
      <formula>NOT(ISERROR(SEARCH("PRIMARY STUDY",Q126)))</formula>
    </cfRule>
    <cfRule type="notContainsText" dxfId="99" priority="88" operator="notContains" text="YES">
      <formula>ISERROR(SEARCH("YES",Q126))</formula>
    </cfRule>
    <cfRule type="containsText" dxfId="98" priority="89" operator="containsText" text="YES">
      <formula>NOT(ISERROR(SEARCH("YES",Q126)))</formula>
    </cfRule>
  </conditionalFormatting>
  <conditionalFormatting sqref="T126">
    <cfRule type="containsBlanks" dxfId="97" priority="90">
      <formula>LEN(TRIM(T126))=0</formula>
    </cfRule>
  </conditionalFormatting>
  <conditionalFormatting sqref="T126">
    <cfRule type="cellIs" dxfId="96" priority="85" operator="between">
      <formula>1</formula>
      <formula>4</formula>
    </cfRule>
    <cfRule type="containsText" dxfId="95" priority="86" operator="containsText" text="X">
      <formula>NOT(ISERROR(SEARCH("X",T126)))</formula>
    </cfRule>
  </conditionalFormatting>
  <conditionalFormatting sqref="Q127:S127">
    <cfRule type="containsText" dxfId="94" priority="81" operator="containsText" text="PRIMARY STUDY">
      <formula>NOT(ISERROR(SEARCH("PRIMARY STUDY",Q127)))</formula>
    </cfRule>
    <cfRule type="notContainsText" dxfId="93" priority="82" operator="notContains" text="YES">
      <formula>ISERROR(SEARCH("YES",Q127))</formula>
    </cfRule>
    <cfRule type="containsText" dxfId="92" priority="83" operator="containsText" text="YES">
      <formula>NOT(ISERROR(SEARCH("YES",Q127)))</formula>
    </cfRule>
  </conditionalFormatting>
  <conditionalFormatting sqref="T127">
    <cfRule type="containsBlanks" dxfId="91" priority="84">
      <formula>LEN(TRIM(T127))=0</formula>
    </cfRule>
  </conditionalFormatting>
  <conditionalFormatting sqref="T127">
    <cfRule type="cellIs" dxfId="90" priority="79" operator="between">
      <formula>1</formula>
      <formula>4</formula>
    </cfRule>
    <cfRule type="containsText" dxfId="89" priority="80" operator="containsText" text="X">
      <formula>NOT(ISERROR(SEARCH("X",T127)))</formula>
    </cfRule>
  </conditionalFormatting>
  <conditionalFormatting sqref="Q128:S128">
    <cfRule type="containsText" dxfId="88" priority="75" operator="containsText" text="PRIMARY STUDY">
      <formula>NOT(ISERROR(SEARCH("PRIMARY STUDY",Q128)))</formula>
    </cfRule>
    <cfRule type="notContainsText" dxfId="87" priority="76" operator="notContains" text="YES">
      <formula>ISERROR(SEARCH("YES",Q128))</formula>
    </cfRule>
    <cfRule type="containsText" dxfId="86" priority="77" operator="containsText" text="YES">
      <formula>NOT(ISERROR(SEARCH("YES",Q128)))</formula>
    </cfRule>
  </conditionalFormatting>
  <conditionalFormatting sqref="T128">
    <cfRule type="containsBlanks" dxfId="85" priority="78">
      <formula>LEN(TRIM(T128))=0</formula>
    </cfRule>
  </conditionalFormatting>
  <conditionalFormatting sqref="T128">
    <cfRule type="cellIs" dxfId="84" priority="73" operator="between">
      <formula>1</formula>
      <formula>4</formula>
    </cfRule>
    <cfRule type="containsText" dxfId="83" priority="74" operator="containsText" text="X">
      <formula>NOT(ISERROR(SEARCH("X",T128)))</formula>
    </cfRule>
  </conditionalFormatting>
  <conditionalFormatting sqref="Q129:S129">
    <cfRule type="containsText" dxfId="82" priority="69" operator="containsText" text="PRIMARY STUDY">
      <formula>NOT(ISERROR(SEARCH("PRIMARY STUDY",Q129)))</formula>
    </cfRule>
    <cfRule type="notContainsText" dxfId="81" priority="70" operator="notContains" text="YES">
      <formula>ISERROR(SEARCH("YES",Q129))</formula>
    </cfRule>
    <cfRule type="containsText" dxfId="80" priority="71" operator="containsText" text="YES">
      <formula>NOT(ISERROR(SEARCH("YES",Q129)))</formula>
    </cfRule>
  </conditionalFormatting>
  <conditionalFormatting sqref="T129">
    <cfRule type="containsBlanks" dxfId="79" priority="72">
      <formula>LEN(TRIM(T129))=0</formula>
    </cfRule>
  </conditionalFormatting>
  <conditionalFormatting sqref="T129">
    <cfRule type="cellIs" dxfId="78" priority="67" operator="between">
      <formula>1</formula>
      <formula>4</formula>
    </cfRule>
    <cfRule type="containsText" dxfId="77" priority="68" operator="containsText" text="X">
      <formula>NOT(ISERROR(SEARCH("X",T129)))</formula>
    </cfRule>
  </conditionalFormatting>
  <conditionalFormatting sqref="Q130:S130">
    <cfRule type="containsText" dxfId="76" priority="63" operator="containsText" text="PRIMARY STUDY">
      <formula>NOT(ISERROR(SEARCH("PRIMARY STUDY",Q130)))</formula>
    </cfRule>
    <cfRule type="notContainsText" dxfId="75" priority="64" operator="notContains" text="YES">
      <formula>ISERROR(SEARCH("YES",Q130))</formula>
    </cfRule>
    <cfRule type="containsText" dxfId="74" priority="65" operator="containsText" text="YES">
      <formula>NOT(ISERROR(SEARCH("YES",Q130)))</formula>
    </cfRule>
  </conditionalFormatting>
  <conditionalFormatting sqref="T130">
    <cfRule type="containsBlanks" dxfId="73" priority="66">
      <formula>LEN(TRIM(T130))=0</formula>
    </cfRule>
  </conditionalFormatting>
  <conditionalFormatting sqref="T130">
    <cfRule type="cellIs" dxfId="72" priority="61" operator="between">
      <formula>1</formula>
      <formula>4</formula>
    </cfRule>
    <cfRule type="containsText" dxfId="71" priority="62" operator="containsText" text="X">
      <formula>NOT(ISERROR(SEARCH("X",T130)))</formula>
    </cfRule>
  </conditionalFormatting>
  <conditionalFormatting sqref="Q120:S120">
    <cfRule type="containsText" dxfId="70" priority="57" operator="containsText" text="PRIMARY STUDY">
      <formula>NOT(ISERROR(SEARCH("PRIMARY STUDY",Q120)))</formula>
    </cfRule>
    <cfRule type="notContainsText" dxfId="69" priority="58" operator="notContains" text="YES">
      <formula>ISERROR(SEARCH("YES",Q120))</formula>
    </cfRule>
    <cfRule type="containsText" dxfId="68" priority="59" operator="containsText" text="YES">
      <formula>NOT(ISERROR(SEARCH("YES",Q120)))</formula>
    </cfRule>
  </conditionalFormatting>
  <conditionalFormatting sqref="T120">
    <cfRule type="containsBlanks" dxfId="67" priority="60">
      <formula>LEN(TRIM(T120))=0</formula>
    </cfRule>
  </conditionalFormatting>
  <conditionalFormatting sqref="T120">
    <cfRule type="cellIs" dxfId="66" priority="55" operator="between">
      <formula>1</formula>
      <formula>4</formula>
    </cfRule>
    <cfRule type="containsText" dxfId="65" priority="56" operator="containsText" text="X">
      <formula>NOT(ISERROR(SEARCH("X",T120)))</formula>
    </cfRule>
  </conditionalFormatting>
  <conditionalFormatting sqref="Q131:S131">
    <cfRule type="containsText" dxfId="64" priority="51" operator="containsText" text="PRIMARY STUDY">
      <formula>NOT(ISERROR(SEARCH("PRIMARY STUDY",Q131)))</formula>
    </cfRule>
    <cfRule type="notContainsText" dxfId="63" priority="52" operator="notContains" text="YES">
      <formula>ISERROR(SEARCH("YES",Q131))</formula>
    </cfRule>
    <cfRule type="containsText" dxfId="62" priority="53" operator="containsText" text="YES">
      <formula>NOT(ISERROR(SEARCH("YES",Q131)))</formula>
    </cfRule>
  </conditionalFormatting>
  <conditionalFormatting sqref="T131">
    <cfRule type="cellIs" dxfId="61" priority="49" operator="between">
      <formula>1</formula>
      <formula>4</formula>
    </cfRule>
    <cfRule type="containsText" dxfId="60" priority="50" operator="containsText" text="X">
      <formula>NOT(ISERROR(SEARCH("X",T131)))</formula>
    </cfRule>
    <cfRule type="containsBlanks" dxfId="59" priority="54">
      <formula>LEN(TRIM(T131))=0</formula>
    </cfRule>
  </conditionalFormatting>
  <conditionalFormatting sqref="Q131:S131">
    <cfRule type="containsText" dxfId="58" priority="45" operator="containsText" text="PRIMARY STUDY">
      <formula>NOT(ISERROR(SEARCH("PRIMARY STUDY",Q131)))</formula>
    </cfRule>
    <cfRule type="notContainsText" dxfId="57" priority="46" operator="notContains" text="YES">
      <formula>ISERROR(SEARCH("YES",Q131))</formula>
    </cfRule>
    <cfRule type="containsText" dxfId="56" priority="47" operator="containsText" text="YES">
      <formula>NOT(ISERROR(SEARCH("YES",Q131)))</formula>
    </cfRule>
  </conditionalFormatting>
  <conditionalFormatting sqref="T131">
    <cfRule type="containsBlanks" dxfId="55" priority="48">
      <formula>LEN(TRIM(T131))=0</formula>
    </cfRule>
  </conditionalFormatting>
  <conditionalFormatting sqref="T131">
    <cfRule type="cellIs" dxfId="54" priority="43" operator="between">
      <formula>1</formula>
      <formula>4</formula>
    </cfRule>
    <cfRule type="containsText" dxfId="53" priority="44" operator="containsText" text="X">
      <formula>NOT(ISERROR(SEARCH("X",T131)))</formula>
    </cfRule>
  </conditionalFormatting>
  <conditionalFormatting sqref="Q132:S132">
    <cfRule type="containsText" dxfId="52" priority="39" operator="containsText" text="PRIMARY STUDY">
      <formula>NOT(ISERROR(SEARCH("PRIMARY STUDY",Q132)))</formula>
    </cfRule>
    <cfRule type="notContainsText" dxfId="51" priority="40" operator="notContains" text="YES">
      <formula>ISERROR(SEARCH("YES",Q132))</formula>
    </cfRule>
    <cfRule type="containsText" dxfId="50" priority="41" operator="containsText" text="YES">
      <formula>NOT(ISERROR(SEARCH("YES",Q132)))</formula>
    </cfRule>
  </conditionalFormatting>
  <conditionalFormatting sqref="T132">
    <cfRule type="containsBlanks" dxfId="49" priority="42">
      <formula>LEN(TRIM(T132))=0</formula>
    </cfRule>
  </conditionalFormatting>
  <conditionalFormatting sqref="T132">
    <cfRule type="cellIs" dxfId="48" priority="37" operator="between">
      <formula>1</formula>
      <formula>4</formula>
    </cfRule>
    <cfRule type="containsText" dxfId="47" priority="38" operator="containsText" text="X">
      <formula>NOT(ISERROR(SEARCH("X",T132)))</formula>
    </cfRule>
  </conditionalFormatting>
  <conditionalFormatting sqref="Q133:S133">
    <cfRule type="containsText" dxfId="46" priority="33" operator="containsText" text="PRIMARY STUDY">
      <formula>NOT(ISERROR(SEARCH("PRIMARY STUDY",Q133)))</formula>
    </cfRule>
    <cfRule type="notContainsText" dxfId="45" priority="34" operator="notContains" text="YES">
      <formula>ISERROR(SEARCH("YES",Q133))</formula>
    </cfRule>
    <cfRule type="containsText" dxfId="44" priority="35" operator="containsText" text="YES">
      <formula>NOT(ISERROR(SEARCH("YES",Q133)))</formula>
    </cfRule>
  </conditionalFormatting>
  <conditionalFormatting sqref="T133">
    <cfRule type="containsBlanks" dxfId="43" priority="36">
      <formula>LEN(TRIM(T133))=0</formula>
    </cfRule>
  </conditionalFormatting>
  <conditionalFormatting sqref="T133">
    <cfRule type="cellIs" dxfId="42" priority="31" operator="between">
      <formula>1</formula>
      <formula>4</formula>
    </cfRule>
    <cfRule type="containsText" dxfId="41" priority="32" operator="containsText" text="X">
      <formula>NOT(ISERROR(SEARCH("X",T133)))</formula>
    </cfRule>
  </conditionalFormatting>
  <conditionalFormatting sqref="Q131:S131">
    <cfRule type="containsText" dxfId="40" priority="27" operator="containsText" text="PRIMARY STUDY">
      <formula>NOT(ISERROR(SEARCH("PRIMARY STUDY",Q131)))</formula>
    </cfRule>
    <cfRule type="notContainsText" dxfId="39" priority="28" operator="notContains" text="YES">
      <formula>ISERROR(SEARCH("YES",Q131))</formula>
    </cfRule>
    <cfRule type="containsText" dxfId="38" priority="29" operator="containsText" text="YES">
      <formula>NOT(ISERROR(SEARCH("YES",Q131)))</formula>
    </cfRule>
  </conditionalFormatting>
  <conditionalFormatting sqref="T131">
    <cfRule type="containsBlanks" dxfId="37" priority="30">
      <formula>LEN(TRIM(T131))=0</formula>
    </cfRule>
  </conditionalFormatting>
  <conditionalFormatting sqref="T131">
    <cfRule type="cellIs" dxfId="36" priority="25" operator="between">
      <formula>1</formula>
      <formula>4</formula>
    </cfRule>
    <cfRule type="containsText" dxfId="35" priority="26" operator="containsText" text="X">
      <formula>NOT(ISERROR(SEARCH("X",T131)))</formula>
    </cfRule>
  </conditionalFormatting>
  <conditionalFormatting sqref="Q132:S132">
    <cfRule type="containsText" dxfId="34" priority="21" operator="containsText" text="PRIMARY STUDY">
      <formula>NOT(ISERROR(SEARCH("PRIMARY STUDY",Q132)))</formula>
    </cfRule>
    <cfRule type="notContainsText" dxfId="33" priority="22" operator="notContains" text="YES">
      <formula>ISERROR(SEARCH("YES",Q132))</formula>
    </cfRule>
    <cfRule type="containsText" dxfId="32" priority="23" operator="containsText" text="YES">
      <formula>NOT(ISERROR(SEARCH("YES",Q132)))</formula>
    </cfRule>
  </conditionalFormatting>
  <conditionalFormatting sqref="T132">
    <cfRule type="containsBlanks" dxfId="31" priority="24">
      <formula>LEN(TRIM(T132))=0</formula>
    </cfRule>
  </conditionalFormatting>
  <conditionalFormatting sqref="T132">
    <cfRule type="cellIs" dxfId="30" priority="19" operator="between">
      <formula>1</formula>
      <formula>4</formula>
    </cfRule>
    <cfRule type="containsText" dxfId="29" priority="20" operator="containsText" text="X">
      <formula>NOT(ISERROR(SEARCH("X",T132)))</formula>
    </cfRule>
  </conditionalFormatting>
  <conditionalFormatting sqref="Q133:S133">
    <cfRule type="containsText" dxfId="28" priority="15" operator="containsText" text="PRIMARY STUDY">
      <formula>NOT(ISERROR(SEARCH("PRIMARY STUDY",Q133)))</formula>
    </cfRule>
    <cfRule type="notContainsText" dxfId="27" priority="16" operator="notContains" text="YES">
      <formula>ISERROR(SEARCH("YES",Q133))</formula>
    </cfRule>
    <cfRule type="containsText" dxfId="26" priority="17" operator="containsText" text="YES">
      <formula>NOT(ISERROR(SEARCH("YES",Q133)))</formula>
    </cfRule>
  </conditionalFormatting>
  <conditionalFormatting sqref="T133">
    <cfRule type="containsBlanks" dxfId="25" priority="18">
      <formula>LEN(TRIM(T133))=0</formula>
    </cfRule>
  </conditionalFormatting>
  <conditionalFormatting sqref="T133">
    <cfRule type="cellIs" dxfId="24" priority="13" operator="between">
      <formula>1</formula>
      <formula>4</formula>
    </cfRule>
    <cfRule type="containsText" dxfId="23" priority="14" operator="containsText" text="X">
      <formula>NOT(ISERROR(SEARCH("X",T133)))</formula>
    </cfRule>
  </conditionalFormatting>
  <conditionalFormatting sqref="Q134:S134">
    <cfRule type="containsText" dxfId="22" priority="9" operator="containsText" text="PRIMARY STUDY">
      <formula>NOT(ISERROR(SEARCH("PRIMARY STUDY",Q134)))</formula>
    </cfRule>
    <cfRule type="notContainsText" dxfId="21" priority="10" operator="notContains" text="YES">
      <formula>ISERROR(SEARCH("YES",Q134))</formula>
    </cfRule>
    <cfRule type="containsText" dxfId="20" priority="11" operator="containsText" text="YES">
      <formula>NOT(ISERROR(SEARCH("YES",Q134)))</formula>
    </cfRule>
  </conditionalFormatting>
  <conditionalFormatting sqref="T134">
    <cfRule type="containsBlanks" dxfId="19" priority="12">
      <formula>LEN(TRIM(T134))=0</formula>
    </cfRule>
  </conditionalFormatting>
  <conditionalFormatting sqref="T134">
    <cfRule type="cellIs" dxfId="18" priority="7" operator="between">
      <formula>1</formula>
      <formula>4</formula>
    </cfRule>
    <cfRule type="containsText" dxfId="17" priority="8" operator="containsText" text="X">
      <formula>NOT(ISERROR(SEARCH("X",T134)))</formula>
    </cfRule>
  </conditionalFormatting>
  <hyperlinks>
    <hyperlink ref="O4" r:id="rId1" xr:uid="{00000000-0004-0000-0300-000000000000}"/>
    <hyperlink ref="O39" r:id="rId2" xr:uid="{00000000-0004-0000-0300-000001000000}"/>
    <hyperlink ref="N39" r:id="rId3" xr:uid="{00000000-0004-0000-0300-000002000000}"/>
    <hyperlink ref="O117" r:id="rId4" xr:uid="{E65EE02F-CCB9-41D5-94CE-FA10DB6242EE}"/>
  </hyperlinks>
  <pageMargins left="0.7" right="0.7" top="0.75" bottom="0.75" header="0.3" footer="0.3"/>
  <pageSetup paperSize="9" orientation="portrait" r:id="rId5"/>
  <legacy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B20" sqref="B20"/>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883</v>
      </c>
      <c r="B1" s="73" t="s">
        <v>884</v>
      </c>
      <c r="C1" s="73" t="s">
        <v>3785</v>
      </c>
    </row>
    <row r="2" spans="1:3" x14ac:dyDescent="0.25">
      <c r="A2">
        <v>1</v>
      </c>
      <c r="B2" t="s">
        <v>885</v>
      </c>
      <c r="C2">
        <v>4.3029999999999999</v>
      </c>
    </row>
    <row r="3" spans="1:3" x14ac:dyDescent="0.25">
      <c r="A3">
        <v>2</v>
      </c>
      <c r="B3" t="s">
        <v>886</v>
      </c>
      <c r="C3">
        <v>4.149</v>
      </c>
    </row>
    <row r="4" spans="1:3" x14ac:dyDescent="0.25">
      <c r="A4">
        <v>3</v>
      </c>
      <c r="B4" t="s">
        <v>887</v>
      </c>
      <c r="C4">
        <v>3.879</v>
      </c>
    </row>
    <row r="5" spans="1:3" x14ac:dyDescent="0.25">
      <c r="A5">
        <v>4</v>
      </c>
      <c r="B5" t="s">
        <v>888</v>
      </c>
      <c r="C5">
        <v>3.4119999999999999</v>
      </c>
    </row>
    <row r="6" spans="1:3" x14ac:dyDescent="0.25">
      <c r="A6">
        <v>5</v>
      </c>
      <c r="B6" t="s">
        <v>889</v>
      </c>
      <c r="C6">
        <v>3.1920000000000002</v>
      </c>
    </row>
    <row r="7" spans="1:3" x14ac:dyDescent="0.25">
      <c r="A7">
        <v>6</v>
      </c>
      <c r="B7" t="s">
        <v>890</v>
      </c>
      <c r="C7">
        <v>3.0920000000000001</v>
      </c>
    </row>
    <row r="8" spans="1:3" x14ac:dyDescent="0.25">
      <c r="A8">
        <v>7</v>
      </c>
      <c r="B8" t="s">
        <v>891</v>
      </c>
      <c r="C8">
        <v>3.0070000000000001</v>
      </c>
    </row>
    <row r="9" spans="1:3" x14ac:dyDescent="0.25">
      <c r="A9">
        <v>8</v>
      </c>
      <c r="B9" t="s">
        <v>892</v>
      </c>
      <c r="C9">
        <v>2.891</v>
      </c>
    </row>
    <row r="10" spans="1:3" x14ac:dyDescent="0.25">
      <c r="A10">
        <v>9</v>
      </c>
      <c r="B10" t="s">
        <v>893</v>
      </c>
      <c r="C10">
        <v>2.8730000000000002</v>
      </c>
    </row>
    <row r="11" spans="1:3" x14ac:dyDescent="0.25">
      <c r="A11">
        <v>10</v>
      </c>
      <c r="B11" t="s">
        <v>894</v>
      </c>
      <c r="C11">
        <v>2.6120000000000001</v>
      </c>
    </row>
    <row r="12" spans="1:3" x14ac:dyDescent="0.25">
      <c r="A12">
        <v>11</v>
      </c>
      <c r="B12" t="s">
        <v>895</v>
      </c>
      <c r="C12">
        <v>2.4889999999999999</v>
      </c>
    </row>
    <row r="13" spans="1:3" x14ac:dyDescent="0.25">
      <c r="A13">
        <v>12</v>
      </c>
      <c r="B13" t="s">
        <v>896</v>
      </c>
      <c r="C13">
        <v>2.48</v>
      </c>
    </row>
    <row r="14" spans="1:3" x14ac:dyDescent="0.25">
      <c r="A14">
        <v>13</v>
      </c>
      <c r="B14" t="s">
        <v>897</v>
      </c>
      <c r="C14">
        <v>2.3879999999999999</v>
      </c>
    </row>
    <row r="15" spans="1:3" x14ac:dyDescent="0.25">
      <c r="A15">
        <v>14</v>
      </c>
      <c r="B15" t="s">
        <v>898</v>
      </c>
      <c r="C15">
        <v>2.2850000000000001</v>
      </c>
    </row>
    <row r="16" spans="1:3" x14ac:dyDescent="0.25">
      <c r="A16">
        <v>15</v>
      </c>
      <c r="B16" t="s">
        <v>899</v>
      </c>
      <c r="C16">
        <v>2.2850000000000001</v>
      </c>
    </row>
    <row r="17" spans="1:3" x14ac:dyDescent="0.25">
      <c r="A17">
        <v>16</v>
      </c>
      <c r="B17" t="s">
        <v>900</v>
      </c>
      <c r="C17">
        <v>2.1269999999999998</v>
      </c>
    </row>
    <row r="18" spans="1:3" x14ac:dyDescent="0.25">
      <c r="A18">
        <v>17</v>
      </c>
      <c r="B18" t="s">
        <v>901</v>
      </c>
      <c r="C18">
        <v>2.0790000000000002</v>
      </c>
    </row>
    <row r="19" spans="1:3" x14ac:dyDescent="0.25">
      <c r="A19">
        <v>18</v>
      </c>
      <c r="B19" t="s">
        <v>902</v>
      </c>
      <c r="C19">
        <v>2.0129999999999999</v>
      </c>
    </row>
    <row r="20" spans="1:3" x14ac:dyDescent="0.25">
      <c r="A20">
        <v>19</v>
      </c>
      <c r="B20" t="s">
        <v>903</v>
      </c>
      <c r="C20">
        <v>1.8520000000000001</v>
      </c>
    </row>
    <row r="21" spans="1:3" x14ac:dyDescent="0.25">
      <c r="A21">
        <v>20</v>
      </c>
      <c r="B21" t="s">
        <v>904</v>
      </c>
      <c r="C21">
        <v>1.8460000000000001</v>
      </c>
    </row>
    <row r="22" spans="1:3" x14ac:dyDescent="0.25">
      <c r="A22">
        <v>21</v>
      </c>
      <c r="B22" t="s">
        <v>905</v>
      </c>
      <c r="C22">
        <v>1.8049999999999999</v>
      </c>
    </row>
    <row r="23" spans="1:3" x14ac:dyDescent="0.25">
      <c r="A23">
        <v>22</v>
      </c>
      <c r="B23" t="s">
        <v>906</v>
      </c>
      <c r="C23">
        <v>1.66</v>
      </c>
    </row>
    <row r="24" spans="1:3" x14ac:dyDescent="0.25">
      <c r="A24">
        <v>23</v>
      </c>
      <c r="B24" t="s">
        <v>907</v>
      </c>
      <c r="C24">
        <v>1.65</v>
      </c>
    </row>
    <row r="25" spans="1:3" x14ac:dyDescent="0.25">
      <c r="A25">
        <v>24</v>
      </c>
      <c r="B25" t="s">
        <v>908</v>
      </c>
      <c r="C25">
        <v>1.506</v>
      </c>
    </row>
    <row r="26" spans="1:3" x14ac:dyDescent="0.25">
      <c r="A26">
        <v>25</v>
      </c>
      <c r="B26" t="s">
        <v>909</v>
      </c>
      <c r="C26">
        <v>1.393</v>
      </c>
    </row>
    <row r="27" spans="1:3" x14ac:dyDescent="0.25">
      <c r="A27">
        <v>26</v>
      </c>
      <c r="B27" t="s">
        <v>910</v>
      </c>
      <c r="C27">
        <v>1.383</v>
      </c>
    </row>
    <row r="28" spans="1:3" x14ac:dyDescent="0.25">
      <c r="A28">
        <v>27</v>
      </c>
      <c r="B28" t="s">
        <v>911</v>
      </c>
      <c r="C28">
        <v>1.38</v>
      </c>
    </row>
    <row r="29" spans="1:3" x14ac:dyDescent="0.25">
      <c r="A29">
        <v>28</v>
      </c>
      <c r="B29" t="s">
        <v>3776</v>
      </c>
      <c r="C29">
        <v>1.35</v>
      </c>
    </row>
    <row r="30" spans="1:3" x14ac:dyDescent="0.25">
      <c r="A30">
        <v>29</v>
      </c>
      <c r="B30" t="s">
        <v>912</v>
      </c>
      <c r="C30">
        <v>1.232</v>
      </c>
    </row>
    <row r="31" spans="1:3" x14ac:dyDescent="0.25">
      <c r="A31">
        <v>30</v>
      </c>
      <c r="B31" t="s">
        <v>913</v>
      </c>
      <c r="C31">
        <v>1.2170000000000001</v>
      </c>
    </row>
    <row r="32" spans="1:3" x14ac:dyDescent="0.25">
      <c r="A32">
        <v>31</v>
      </c>
      <c r="B32" t="s">
        <v>914</v>
      </c>
      <c r="C32">
        <v>1.18</v>
      </c>
    </row>
    <row r="33" spans="1:3" x14ac:dyDescent="0.25">
      <c r="A33">
        <v>32</v>
      </c>
      <c r="B33" t="s">
        <v>915</v>
      </c>
      <c r="C33">
        <v>1.159</v>
      </c>
    </row>
    <row r="34" spans="1:3" x14ac:dyDescent="0.25">
      <c r="A34">
        <v>33</v>
      </c>
      <c r="B34" t="s">
        <v>916</v>
      </c>
      <c r="C34">
        <v>1.1459999999999999</v>
      </c>
    </row>
    <row r="35" spans="1:3" x14ac:dyDescent="0.25">
      <c r="A35">
        <v>34</v>
      </c>
      <c r="B35" t="s">
        <v>917</v>
      </c>
      <c r="C35">
        <v>1.1419999999999999</v>
      </c>
    </row>
    <row r="36" spans="1:3" x14ac:dyDescent="0.25">
      <c r="A36">
        <v>35</v>
      </c>
      <c r="B36" t="s">
        <v>918</v>
      </c>
      <c r="C36">
        <v>1.123</v>
      </c>
    </row>
    <row r="37" spans="1:3" x14ac:dyDescent="0.25">
      <c r="A37">
        <v>36</v>
      </c>
      <c r="B37" t="s">
        <v>919</v>
      </c>
      <c r="C37">
        <v>1.091</v>
      </c>
    </row>
    <row r="38" spans="1:3" x14ac:dyDescent="0.25">
      <c r="A38">
        <v>37</v>
      </c>
      <c r="B38" t="s">
        <v>920</v>
      </c>
      <c r="C38">
        <v>1.0649999999999999</v>
      </c>
    </row>
    <row r="39" spans="1:3" x14ac:dyDescent="0.25">
      <c r="A39">
        <v>38</v>
      </c>
      <c r="B39" t="s">
        <v>921</v>
      </c>
      <c r="C39">
        <v>1.052</v>
      </c>
    </row>
    <row r="40" spans="1:3" x14ac:dyDescent="0.25">
      <c r="A40">
        <v>39</v>
      </c>
      <c r="B40" t="s">
        <v>922</v>
      </c>
      <c r="C40">
        <v>1.0349999999999999</v>
      </c>
    </row>
    <row r="41" spans="1:3" x14ac:dyDescent="0.25">
      <c r="A41">
        <v>40</v>
      </c>
      <c r="B41" t="s">
        <v>923</v>
      </c>
      <c r="C41">
        <v>1.02</v>
      </c>
    </row>
    <row r="42" spans="1:3" x14ac:dyDescent="0.25">
      <c r="A42">
        <v>41</v>
      </c>
      <c r="B42" t="s">
        <v>924</v>
      </c>
      <c r="C42">
        <v>1.0049999999999999</v>
      </c>
    </row>
    <row r="43" spans="1:3" x14ac:dyDescent="0.25">
      <c r="A43">
        <v>42</v>
      </c>
      <c r="B43" t="s">
        <v>925</v>
      </c>
      <c r="C43">
        <v>0.99199999999999999</v>
      </c>
    </row>
    <row r="44" spans="1:3" x14ac:dyDescent="0.25">
      <c r="A44">
        <v>43</v>
      </c>
      <c r="B44" t="s">
        <v>926</v>
      </c>
      <c r="C44">
        <v>0.97099999999999997</v>
      </c>
    </row>
    <row r="45" spans="1:3" x14ac:dyDescent="0.25">
      <c r="A45">
        <v>44</v>
      </c>
      <c r="B45" t="s">
        <v>927</v>
      </c>
      <c r="C45">
        <v>0.96399999999999997</v>
      </c>
    </row>
    <row r="46" spans="1:3" x14ac:dyDescent="0.25">
      <c r="A46">
        <v>45</v>
      </c>
      <c r="B46" t="s">
        <v>928</v>
      </c>
      <c r="C46">
        <v>0.90500000000000003</v>
      </c>
    </row>
    <row r="47" spans="1:3" x14ac:dyDescent="0.25">
      <c r="A47">
        <v>46</v>
      </c>
      <c r="B47" t="s">
        <v>929</v>
      </c>
      <c r="C47">
        <v>0.90300000000000002</v>
      </c>
    </row>
    <row r="48" spans="1:3" x14ac:dyDescent="0.25">
      <c r="A48">
        <v>47</v>
      </c>
      <c r="B48" t="s">
        <v>930</v>
      </c>
      <c r="C48">
        <v>0.9</v>
      </c>
    </row>
    <row r="49" spans="1:3" x14ac:dyDescent="0.25">
      <c r="A49">
        <v>48</v>
      </c>
      <c r="B49" t="s">
        <v>931</v>
      </c>
      <c r="C49">
        <v>0.876</v>
      </c>
    </row>
    <row r="50" spans="1:3" x14ac:dyDescent="0.25">
      <c r="A50">
        <v>49</v>
      </c>
      <c r="B50" t="s">
        <v>932</v>
      </c>
      <c r="C50">
        <v>0.79900000000000004</v>
      </c>
    </row>
    <row r="51" spans="1:3" x14ac:dyDescent="0.25">
      <c r="A51">
        <v>50</v>
      </c>
      <c r="B51" t="s">
        <v>933</v>
      </c>
      <c r="C51">
        <v>0.79800000000000004</v>
      </c>
    </row>
    <row r="52" spans="1:3" x14ac:dyDescent="0.25">
      <c r="A52">
        <v>51</v>
      </c>
      <c r="B52" t="s">
        <v>934</v>
      </c>
      <c r="C52">
        <v>0.79400000000000004</v>
      </c>
    </row>
    <row r="53" spans="1:3" x14ac:dyDescent="0.25">
      <c r="A53">
        <v>52</v>
      </c>
      <c r="B53" t="s">
        <v>935</v>
      </c>
      <c r="C53">
        <v>0.79300000000000004</v>
      </c>
    </row>
    <row r="54" spans="1:3" x14ac:dyDescent="0.25">
      <c r="A54">
        <v>53</v>
      </c>
      <c r="B54" t="s">
        <v>936</v>
      </c>
      <c r="C54">
        <v>0.78100000000000003</v>
      </c>
    </row>
    <row r="55" spans="1:3" x14ac:dyDescent="0.25">
      <c r="A55">
        <v>54</v>
      </c>
      <c r="B55" t="s">
        <v>937</v>
      </c>
      <c r="C55">
        <v>0.78100000000000003</v>
      </c>
    </row>
    <row r="56" spans="1:3" x14ac:dyDescent="0.25">
      <c r="A56">
        <v>55</v>
      </c>
      <c r="B56" t="s">
        <v>938</v>
      </c>
      <c r="C56">
        <v>0.78</v>
      </c>
    </row>
    <row r="57" spans="1:3" x14ac:dyDescent="0.25">
      <c r="A57">
        <v>56</v>
      </c>
      <c r="B57" t="s">
        <v>939</v>
      </c>
      <c r="C57">
        <v>0.77500000000000002</v>
      </c>
    </row>
    <row r="58" spans="1:3" x14ac:dyDescent="0.25">
      <c r="A58">
        <v>57</v>
      </c>
      <c r="B58" t="s">
        <v>940</v>
      </c>
      <c r="C58">
        <v>0.76700000000000002</v>
      </c>
    </row>
    <row r="59" spans="1:3" x14ac:dyDescent="0.25">
      <c r="A59">
        <v>58</v>
      </c>
      <c r="B59" t="s">
        <v>941</v>
      </c>
      <c r="C59">
        <v>0.72199999999999998</v>
      </c>
    </row>
    <row r="60" spans="1:3" x14ac:dyDescent="0.25">
      <c r="A60">
        <v>59</v>
      </c>
      <c r="B60" t="s">
        <v>942</v>
      </c>
      <c r="C60">
        <v>0.70799999999999996</v>
      </c>
    </row>
    <row r="61" spans="1:3" x14ac:dyDescent="0.25">
      <c r="A61">
        <v>60</v>
      </c>
      <c r="B61" t="s">
        <v>943</v>
      </c>
      <c r="C61">
        <v>0.68500000000000005</v>
      </c>
    </row>
    <row r="62" spans="1:3" x14ac:dyDescent="0.25">
      <c r="A62">
        <v>61</v>
      </c>
      <c r="B62" t="s">
        <v>944</v>
      </c>
      <c r="C62">
        <v>0.66900000000000004</v>
      </c>
    </row>
    <row r="63" spans="1:3" x14ac:dyDescent="0.25">
      <c r="A63">
        <v>62</v>
      </c>
      <c r="B63" t="s">
        <v>945</v>
      </c>
      <c r="C63">
        <v>0.66600000000000004</v>
      </c>
    </row>
    <row r="64" spans="1:3" x14ac:dyDescent="0.25">
      <c r="A64">
        <v>63</v>
      </c>
      <c r="B64" t="s">
        <v>946</v>
      </c>
      <c r="C64">
        <v>0.65</v>
      </c>
    </row>
    <row r="65" spans="1:3" x14ac:dyDescent="0.25">
      <c r="A65">
        <v>64</v>
      </c>
      <c r="B65" t="s">
        <v>947</v>
      </c>
      <c r="C65">
        <v>0.64100000000000001</v>
      </c>
    </row>
    <row r="66" spans="1:3" x14ac:dyDescent="0.25">
      <c r="A66">
        <v>65</v>
      </c>
      <c r="B66" t="s">
        <v>948</v>
      </c>
      <c r="C66">
        <v>0.63</v>
      </c>
    </row>
    <row r="67" spans="1:3" x14ac:dyDescent="0.25">
      <c r="A67">
        <v>66</v>
      </c>
      <c r="B67" t="s">
        <v>949</v>
      </c>
      <c r="C67">
        <v>0.625</v>
      </c>
    </row>
    <row r="68" spans="1:3" x14ac:dyDescent="0.25">
      <c r="A68">
        <v>67</v>
      </c>
      <c r="B68" t="s">
        <v>950</v>
      </c>
      <c r="C68">
        <v>0.624</v>
      </c>
    </row>
    <row r="69" spans="1:3" x14ac:dyDescent="0.25">
      <c r="A69">
        <v>68</v>
      </c>
      <c r="B69" t="s">
        <v>951</v>
      </c>
      <c r="C69">
        <v>0.61399999999999999</v>
      </c>
    </row>
    <row r="70" spans="1:3" x14ac:dyDescent="0.25">
      <c r="A70">
        <v>69</v>
      </c>
      <c r="B70" t="s">
        <v>952</v>
      </c>
      <c r="C70">
        <v>0.61399999999999999</v>
      </c>
    </row>
    <row r="71" spans="1:3" x14ac:dyDescent="0.25">
      <c r="A71">
        <v>70</v>
      </c>
      <c r="B71" t="s">
        <v>953</v>
      </c>
      <c r="C71">
        <v>0.60399999999999998</v>
      </c>
    </row>
    <row r="72" spans="1:3" x14ac:dyDescent="0.25">
      <c r="A72">
        <v>71</v>
      </c>
      <c r="B72" t="s">
        <v>954</v>
      </c>
      <c r="C72">
        <v>0.60199999999999998</v>
      </c>
    </row>
    <row r="73" spans="1:3" x14ac:dyDescent="0.25">
      <c r="A73">
        <v>72</v>
      </c>
      <c r="B73" t="s">
        <v>955</v>
      </c>
      <c r="C73">
        <v>0.60099999999999998</v>
      </c>
    </row>
    <row r="74" spans="1:3" x14ac:dyDescent="0.25">
      <c r="A74">
        <v>73</v>
      </c>
      <c r="B74" t="s">
        <v>956</v>
      </c>
      <c r="C74">
        <v>0.6</v>
      </c>
    </row>
    <row r="75" spans="1:3" x14ac:dyDescent="0.25">
      <c r="A75">
        <v>74</v>
      </c>
      <c r="B75" t="s">
        <v>957</v>
      </c>
      <c r="C75">
        <v>0.59599999999999997</v>
      </c>
    </row>
    <row r="76" spans="1:3" x14ac:dyDescent="0.25">
      <c r="A76">
        <v>75</v>
      </c>
      <c r="B76" t="s">
        <v>958</v>
      </c>
      <c r="C76">
        <v>0.59</v>
      </c>
    </row>
    <row r="77" spans="1:3" x14ac:dyDescent="0.25">
      <c r="A77">
        <v>76</v>
      </c>
      <c r="B77" t="s">
        <v>959</v>
      </c>
      <c r="C77">
        <v>0.58699999999999997</v>
      </c>
    </row>
    <row r="78" spans="1:3" x14ac:dyDescent="0.25">
      <c r="A78">
        <v>77</v>
      </c>
      <c r="B78" t="s">
        <v>960</v>
      </c>
      <c r="C78">
        <v>0.56599999999999995</v>
      </c>
    </row>
    <row r="79" spans="1:3" x14ac:dyDescent="0.25">
      <c r="A79">
        <v>78</v>
      </c>
      <c r="B79" t="s">
        <v>961</v>
      </c>
      <c r="C79">
        <v>0.55300000000000005</v>
      </c>
    </row>
    <row r="80" spans="1:3" x14ac:dyDescent="0.25">
      <c r="A80">
        <v>79</v>
      </c>
      <c r="B80" t="s">
        <v>962</v>
      </c>
      <c r="C80">
        <v>0.54400000000000004</v>
      </c>
    </row>
    <row r="81" spans="1:3" x14ac:dyDescent="0.25">
      <c r="A81">
        <v>80</v>
      </c>
      <c r="B81" t="s">
        <v>963</v>
      </c>
      <c r="C81">
        <v>0.52900000000000003</v>
      </c>
    </row>
    <row r="82" spans="1:3" x14ac:dyDescent="0.25">
      <c r="A82">
        <v>81</v>
      </c>
      <c r="B82" t="s">
        <v>964</v>
      </c>
      <c r="C82">
        <v>0.52800000000000002</v>
      </c>
    </row>
    <row r="83" spans="1:3" x14ac:dyDescent="0.25">
      <c r="A83">
        <v>82</v>
      </c>
      <c r="B83" t="s">
        <v>965</v>
      </c>
      <c r="C83">
        <v>0.50800000000000001</v>
      </c>
    </row>
    <row r="84" spans="1:3" x14ac:dyDescent="0.25">
      <c r="A84">
        <v>83</v>
      </c>
      <c r="B84" t="s">
        <v>966</v>
      </c>
      <c r="C84">
        <v>0.5</v>
      </c>
    </row>
    <row r="85" spans="1:3" x14ac:dyDescent="0.25">
      <c r="A85">
        <v>84</v>
      </c>
      <c r="B85" t="s">
        <v>967</v>
      </c>
      <c r="C85">
        <v>0.497</v>
      </c>
    </row>
    <row r="86" spans="1:3" x14ac:dyDescent="0.25">
      <c r="A86">
        <v>85</v>
      </c>
      <c r="B86" t="s">
        <v>968</v>
      </c>
      <c r="C86">
        <v>0.496</v>
      </c>
    </row>
    <row r="87" spans="1:3" x14ac:dyDescent="0.25">
      <c r="A87">
        <v>86</v>
      </c>
      <c r="B87" t="s">
        <v>969</v>
      </c>
      <c r="C87">
        <v>0.47699999999999998</v>
      </c>
    </row>
    <row r="88" spans="1:3" x14ac:dyDescent="0.25">
      <c r="A88">
        <v>87</v>
      </c>
      <c r="B88" t="s">
        <v>970</v>
      </c>
      <c r="C88">
        <v>0.47099999999999997</v>
      </c>
    </row>
    <row r="89" spans="1:3" x14ac:dyDescent="0.25">
      <c r="A89">
        <v>88</v>
      </c>
      <c r="B89" t="s">
        <v>971</v>
      </c>
      <c r="C89">
        <v>0.46899999999999997</v>
      </c>
    </row>
    <row r="90" spans="1:3" x14ac:dyDescent="0.25">
      <c r="A90">
        <v>89</v>
      </c>
      <c r="B90" t="s">
        <v>972</v>
      </c>
      <c r="C90">
        <v>0.46700000000000003</v>
      </c>
    </row>
    <row r="91" spans="1:3" x14ac:dyDescent="0.25">
      <c r="A91">
        <v>90</v>
      </c>
      <c r="B91" t="s">
        <v>973</v>
      </c>
      <c r="C91">
        <v>0.46400000000000002</v>
      </c>
    </row>
    <row r="92" spans="1:3" x14ac:dyDescent="0.25">
      <c r="A92">
        <v>91</v>
      </c>
      <c r="B92" t="s">
        <v>974</v>
      </c>
      <c r="C92">
        <v>0.45200000000000001</v>
      </c>
    </row>
    <row r="93" spans="1:3" x14ac:dyDescent="0.25">
      <c r="A93">
        <v>92</v>
      </c>
      <c r="B93" t="s">
        <v>975</v>
      </c>
      <c r="C93">
        <v>0.45200000000000001</v>
      </c>
    </row>
    <row r="94" spans="1:3" x14ac:dyDescent="0.25">
      <c r="A94">
        <v>93</v>
      </c>
      <c r="B94" t="s">
        <v>976</v>
      </c>
      <c r="C94">
        <v>0.44900000000000001</v>
      </c>
    </row>
    <row r="95" spans="1:3" x14ac:dyDescent="0.25">
      <c r="A95">
        <v>94</v>
      </c>
      <c r="B95" t="s">
        <v>977</v>
      </c>
      <c r="C95">
        <v>0.44800000000000001</v>
      </c>
    </row>
    <row r="96" spans="1:3" x14ac:dyDescent="0.25">
      <c r="A96">
        <v>95</v>
      </c>
      <c r="B96" t="s">
        <v>978</v>
      </c>
      <c r="C96">
        <v>0.442</v>
      </c>
    </row>
    <row r="97" spans="1:3" x14ac:dyDescent="0.25">
      <c r="A97">
        <v>96</v>
      </c>
      <c r="B97" t="s">
        <v>979</v>
      </c>
      <c r="C97">
        <v>0.437</v>
      </c>
    </row>
    <row r="98" spans="1:3" x14ac:dyDescent="0.25">
      <c r="A98">
        <v>97</v>
      </c>
      <c r="B98" t="s">
        <v>980</v>
      </c>
      <c r="C98">
        <v>0.435</v>
      </c>
    </row>
    <row r="99" spans="1:3" x14ac:dyDescent="0.25">
      <c r="A99">
        <v>98</v>
      </c>
      <c r="B99" t="s">
        <v>981</v>
      </c>
      <c r="C99">
        <v>0.432</v>
      </c>
    </row>
    <row r="100" spans="1:3" x14ac:dyDescent="0.25">
      <c r="A100">
        <v>99</v>
      </c>
      <c r="B100" t="s">
        <v>982</v>
      </c>
      <c r="C100">
        <v>0.42199999999999999</v>
      </c>
    </row>
    <row r="101" spans="1:3" x14ac:dyDescent="0.25">
      <c r="A101">
        <v>100</v>
      </c>
      <c r="B101" t="s">
        <v>983</v>
      </c>
      <c r="C101">
        <v>0.42199999999999999</v>
      </c>
    </row>
    <row r="102" spans="1:3" x14ac:dyDescent="0.25">
      <c r="A102">
        <v>101</v>
      </c>
      <c r="B102" t="s">
        <v>984</v>
      </c>
      <c r="C102">
        <v>0.41899999999999998</v>
      </c>
    </row>
    <row r="103" spans="1:3" x14ac:dyDescent="0.25">
      <c r="A103">
        <v>102</v>
      </c>
      <c r="B103" t="s">
        <v>985</v>
      </c>
      <c r="C103">
        <v>0.41699999999999998</v>
      </c>
    </row>
    <row r="104" spans="1:3" x14ac:dyDescent="0.25">
      <c r="A104">
        <v>103</v>
      </c>
      <c r="B104" t="s">
        <v>986</v>
      </c>
      <c r="C104">
        <v>0.40500000000000003</v>
      </c>
    </row>
    <row r="105" spans="1:3" x14ac:dyDescent="0.25">
      <c r="A105">
        <v>104</v>
      </c>
      <c r="B105" t="s">
        <v>987</v>
      </c>
      <c r="C105">
        <v>0.40400000000000003</v>
      </c>
    </row>
    <row r="106" spans="1:3" x14ac:dyDescent="0.25">
      <c r="A106">
        <v>105</v>
      </c>
      <c r="B106" t="s">
        <v>988</v>
      </c>
      <c r="C106">
        <v>0.40100000000000002</v>
      </c>
    </row>
    <row r="107" spans="1:3" x14ac:dyDescent="0.25">
      <c r="A107">
        <v>106</v>
      </c>
      <c r="B107" t="s">
        <v>989</v>
      </c>
      <c r="C107">
        <v>0.39800000000000002</v>
      </c>
    </row>
    <row r="108" spans="1:3" x14ac:dyDescent="0.25">
      <c r="A108">
        <v>107</v>
      </c>
      <c r="B108" t="s">
        <v>990</v>
      </c>
      <c r="C108">
        <v>0.39500000000000002</v>
      </c>
    </row>
    <row r="109" spans="1:3" x14ac:dyDescent="0.25">
      <c r="A109">
        <v>108</v>
      </c>
      <c r="B109" t="s">
        <v>991</v>
      </c>
      <c r="C109">
        <v>0.39200000000000002</v>
      </c>
    </row>
    <row r="110" spans="1:3" x14ac:dyDescent="0.25">
      <c r="A110">
        <v>109</v>
      </c>
      <c r="B110" t="s">
        <v>992</v>
      </c>
      <c r="C110">
        <v>0.375</v>
      </c>
    </row>
    <row r="111" spans="1:3" x14ac:dyDescent="0.25">
      <c r="A111">
        <v>110</v>
      </c>
      <c r="B111" t="s">
        <v>993</v>
      </c>
      <c r="C111">
        <v>0.375</v>
      </c>
    </row>
    <row r="112" spans="1:3" x14ac:dyDescent="0.25">
      <c r="A112">
        <v>111</v>
      </c>
      <c r="B112" t="s">
        <v>994</v>
      </c>
      <c r="C112">
        <v>0.372</v>
      </c>
    </row>
    <row r="113" spans="1:3" x14ac:dyDescent="0.25">
      <c r="A113">
        <v>112</v>
      </c>
      <c r="B113" t="s">
        <v>995</v>
      </c>
      <c r="C113">
        <v>0.371</v>
      </c>
    </row>
    <row r="114" spans="1:3" x14ac:dyDescent="0.25">
      <c r="A114">
        <v>113</v>
      </c>
      <c r="B114" t="s">
        <v>996</v>
      </c>
      <c r="C114">
        <v>0.371</v>
      </c>
    </row>
    <row r="115" spans="1:3" x14ac:dyDescent="0.25">
      <c r="A115">
        <v>114</v>
      </c>
      <c r="B115" t="s">
        <v>997</v>
      </c>
      <c r="C115">
        <v>0.36199999999999999</v>
      </c>
    </row>
    <row r="116" spans="1:3" x14ac:dyDescent="0.25">
      <c r="A116">
        <v>115</v>
      </c>
      <c r="B116" t="s">
        <v>998</v>
      </c>
      <c r="C116">
        <v>0.35899999999999999</v>
      </c>
    </row>
    <row r="117" spans="1:3" x14ac:dyDescent="0.25">
      <c r="A117">
        <v>116</v>
      </c>
      <c r="B117" t="s">
        <v>999</v>
      </c>
      <c r="C117">
        <v>0.35799999999999998</v>
      </c>
    </row>
    <row r="118" spans="1:3" x14ac:dyDescent="0.25">
      <c r="A118">
        <v>117</v>
      </c>
      <c r="B118" t="s">
        <v>1000</v>
      </c>
      <c r="C118">
        <v>0.35499999999999998</v>
      </c>
    </row>
    <row r="119" spans="1:3" x14ac:dyDescent="0.25">
      <c r="A119">
        <v>118</v>
      </c>
      <c r="B119" t="s">
        <v>1001</v>
      </c>
      <c r="C119">
        <v>0.34599999999999997</v>
      </c>
    </row>
    <row r="120" spans="1:3" x14ac:dyDescent="0.25">
      <c r="A120">
        <v>119</v>
      </c>
      <c r="B120" t="s">
        <v>1002</v>
      </c>
      <c r="C120">
        <v>0.34599999999999997</v>
      </c>
    </row>
    <row r="121" spans="1:3" x14ac:dyDescent="0.25">
      <c r="A121">
        <v>120</v>
      </c>
      <c r="B121" t="s">
        <v>1003</v>
      </c>
      <c r="C121">
        <v>0.34300000000000003</v>
      </c>
    </row>
    <row r="122" spans="1:3" x14ac:dyDescent="0.25">
      <c r="A122">
        <v>121</v>
      </c>
      <c r="B122" t="s">
        <v>1004</v>
      </c>
      <c r="C122">
        <v>0.34100000000000003</v>
      </c>
    </row>
    <row r="123" spans="1:3" x14ac:dyDescent="0.25">
      <c r="A123">
        <v>122</v>
      </c>
      <c r="B123" t="s">
        <v>1005</v>
      </c>
      <c r="C123">
        <v>0.33900000000000002</v>
      </c>
    </row>
    <row r="124" spans="1:3" x14ac:dyDescent="0.25">
      <c r="A124">
        <v>123</v>
      </c>
      <c r="B124" t="s">
        <v>1006</v>
      </c>
      <c r="C124">
        <v>0.33600000000000002</v>
      </c>
    </row>
    <row r="125" spans="1:3" x14ac:dyDescent="0.25">
      <c r="A125">
        <v>124</v>
      </c>
      <c r="B125" t="s">
        <v>1007</v>
      </c>
      <c r="C125">
        <v>0.33600000000000002</v>
      </c>
    </row>
    <row r="126" spans="1:3" x14ac:dyDescent="0.25">
      <c r="A126">
        <v>125</v>
      </c>
      <c r="B126" t="s">
        <v>1008</v>
      </c>
      <c r="C126">
        <v>0.33500000000000002</v>
      </c>
    </row>
    <row r="127" spans="1:3" x14ac:dyDescent="0.25">
      <c r="A127">
        <v>126</v>
      </c>
      <c r="B127" t="s">
        <v>1009</v>
      </c>
      <c r="C127">
        <v>0.33400000000000002</v>
      </c>
    </row>
    <row r="128" spans="1:3" x14ac:dyDescent="0.25">
      <c r="A128">
        <v>127</v>
      </c>
      <c r="B128" t="s">
        <v>1010</v>
      </c>
      <c r="C128">
        <v>0.33200000000000002</v>
      </c>
    </row>
    <row r="129" spans="1:3" x14ac:dyDescent="0.25">
      <c r="A129">
        <v>128</v>
      </c>
      <c r="B129" t="s">
        <v>1011</v>
      </c>
      <c r="C129">
        <v>0.32800000000000001</v>
      </c>
    </row>
    <row r="130" spans="1:3" x14ac:dyDescent="0.25">
      <c r="A130">
        <v>129</v>
      </c>
      <c r="B130" t="s">
        <v>1012</v>
      </c>
      <c r="C130">
        <v>0.32600000000000001</v>
      </c>
    </row>
    <row r="131" spans="1:3" x14ac:dyDescent="0.25">
      <c r="A131">
        <v>130</v>
      </c>
      <c r="B131" t="s">
        <v>1013</v>
      </c>
      <c r="C131">
        <v>0.32300000000000001</v>
      </c>
    </row>
    <row r="132" spans="1:3" x14ac:dyDescent="0.25">
      <c r="A132">
        <v>131</v>
      </c>
      <c r="B132" t="s">
        <v>1014</v>
      </c>
      <c r="C132">
        <v>0.317</v>
      </c>
    </row>
    <row r="133" spans="1:3" x14ac:dyDescent="0.25">
      <c r="A133">
        <v>132</v>
      </c>
      <c r="B133" t="s">
        <v>1015</v>
      </c>
      <c r="C133">
        <v>0.316</v>
      </c>
    </row>
    <row r="134" spans="1:3" x14ac:dyDescent="0.25">
      <c r="A134">
        <v>133</v>
      </c>
      <c r="B134" t="s">
        <v>1016</v>
      </c>
      <c r="C134">
        <v>0.311</v>
      </c>
    </row>
    <row r="135" spans="1:3" x14ac:dyDescent="0.25">
      <c r="A135">
        <v>134</v>
      </c>
      <c r="B135" t="s">
        <v>1017</v>
      </c>
      <c r="C135">
        <v>0.30599999999999999</v>
      </c>
    </row>
    <row r="136" spans="1:3" x14ac:dyDescent="0.25">
      <c r="A136">
        <v>135</v>
      </c>
      <c r="B136" t="s">
        <v>1018</v>
      </c>
      <c r="C136">
        <v>0.30599999999999999</v>
      </c>
    </row>
    <row r="137" spans="1:3" x14ac:dyDescent="0.25">
      <c r="A137">
        <v>136</v>
      </c>
      <c r="B137" t="s">
        <v>1019</v>
      </c>
      <c r="C137">
        <v>0.30399999999999999</v>
      </c>
    </row>
    <row r="138" spans="1:3" x14ac:dyDescent="0.25">
      <c r="A138">
        <v>137</v>
      </c>
      <c r="B138" t="s">
        <v>1020</v>
      </c>
      <c r="C138">
        <v>0.30299999999999999</v>
      </c>
    </row>
    <row r="139" spans="1:3" x14ac:dyDescent="0.25">
      <c r="A139">
        <v>138</v>
      </c>
      <c r="B139" t="s">
        <v>1021</v>
      </c>
      <c r="C139">
        <v>0.30199999999999999</v>
      </c>
    </row>
    <row r="140" spans="1:3" x14ac:dyDescent="0.25">
      <c r="A140">
        <v>139</v>
      </c>
      <c r="B140" t="s">
        <v>1022</v>
      </c>
      <c r="C140">
        <v>0.29899999999999999</v>
      </c>
    </row>
    <row r="141" spans="1:3" x14ac:dyDescent="0.25">
      <c r="A141">
        <v>140</v>
      </c>
      <c r="B141" t="s">
        <v>1023</v>
      </c>
      <c r="C141">
        <v>0.29799999999999999</v>
      </c>
    </row>
    <row r="142" spans="1:3" x14ac:dyDescent="0.25">
      <c r="A142">
        <v>141</v>
      </c>
      <c r="B142" t="s">
        <v>1024</v>
      </c>
      <c r="C142">
        <v>0.29099999999999998</v>
      </c>
    </row>
    <row r="143" spans="1:3" x14ac:dyDescent="0.25">
      <c r="A143">
        <v>142</v>
      </c>
      <c r="B143" t="s">
        <v>1025</v>
      </c>
      <c r="C143">
        <v>0.28999999999999998</v>
      </c>
    </row>
    <row r="144" spans="1:3" x14ac:dyDescent="0.25">
      <c r="A144">
        <v>143</v>
      </c>
      <c r="B144" t="s">
        <v>1026</v>
      </c>
      <c r="C144">
        <v>0.28699999999999998</v>
      </c>
    </row>
    <row r="145" spans="1:3" x14ac:dyDescent="0.25">
      <c r="A145">
        <v>144</v>
      </c>
      <c r="B145" t="s">
        <v>1027</v>
      </c>
      <c r="C145">
        <v>0.28699999999999998</v>
      </c>
    </row>
    <row r="146" spans="1:3" x14ac:dyDescent="0.25">
      <c r="A146">
        <v>145</v>
      </c>
      <c r="B146" t="s">
        <v>1028</v>
      </c>
      <c r="C146">
        <v>0.28599999999999998</v>
      </c>
    </row>
    <row r="147" spans="1:3" x14ac:dyDescent="0.25">
      <c r="A147">
        <v>146</v>
      </c>
      <c r="B147" t="s">
        <v>1029</v>
      </c>
      <c r="C147">
        <v>0.28399999999999997</v>
      </c>
    </row>
    <row r="148" spans="1:3" x14ac:dyDescent="0.25">
      <c r="A148">
        <v>147</v>
      </c>
      <c r="B148" t="s">
        <v>1030</v>
      </c>
      <c r="C148">
        <v>0.28299999999999997</v>
      </c>
    </row>
    <row r="149" spans="1:3" x14ac:dyDescent="0.25">
      <c r="A149">
        <v>148</v>
      </c>
      <c r="B149" t="s">
        <v>1031</v>
      </c>
      <c r="C149">
        <v>0.28000000000000003</v>
      </c>
    </row>
    <row r="150" spans="1:3" x14ac:dyDescent="0.25">
      <c r="A150">
        <v>149</v>
      </c>
      <c r="B150" t="s">
        <v>1032</v>
      </c>
      <c r="C150">
        <v>0.27700000000000002</v>
      </c>
    </row>
    <row r="151" spans="1:3" x14ac:dyDescent="0.25">
      <c r="A151">
        <v>150</v>
      </c>
      <c r="B151" t="s">
        <v>1033</v>
      </c>
      <c r="C151">
        <v>0.27200000000000002</v>
      </c>
    </row>
    <row r="152" spans="1:3" x14ac:dyDescent="0.25">
      <c r="A152">
        <v>151</v>
      </c>
      <c r="B152" t="s">
        <v>1034</v>
      </c>
      <c r="C152">
        <v>0.27</v>
      </c>
    </row>
    <row r="153" spans="1:3" x14ac:dyDescent="0.25">
      <c r="A153">
        <v>152</v>
      </c>
      <c r="B153" t="s">
        <v>1035</v>
      </c>
      <c r="C153">
        <v>0.27</v>
      </c>
    </row>
    <row r="154" spans="1:3" x14ac:dyDescent="0.25">
      <c r="A154">
        <v>153</v>
      </c>
      <c r="B154" t="s">
        <v>1036</v>
      </c>
      <c r="C154">
        <v>0.26400000000000001</v>
      </c>
    </row>
    <row r="155" spans="1:3" x14ac:dyDescent="0.25">
      <c r="A155">
        <v>154</v>
      </c>
      <c r="B155" t="s">
        <v>1037</v>
      </c>
      <c r="C155">
        <v>0.26300000000000001</v>
      </c>
    </row>
    <row r="156" spans="1:3" x14ac:dyDescent="0.25">
      <c r="A156">
        <v>155</v>
      </c>
      <c r="B156" t="s">
        <v>1038</v>
      </c>
      <c r="C156">
        <v>0.26</v>
      </c>
    </row>
    <row r="157" spans="1:3" x14ac:dyDescent="0.25">
      <c r="A157">
        <v>156</v>
      </c>
      <c r="B157" t="s">
        <v>1039</v>
      </c>
      <c r="C157">
        <v>0.25600000000000001</v>
      </c>
    </row>
    <row r="158" spans="1:3" x14ac:dyDescent="0.25">
      <c r="A158">
        <v>157</v>
      </c>
      <c r="B158" t="s">
        <v>1040</v>
      </c>
      <c r="C158">
        <v>0.25600000000000001</v>
      </c>
    </row>
    <row r="159" spans="1:3" x14ac:dyDescent="0.25">
      <c r="A159">
        <v>158</v>
      </c>
      <c r="B159" t="s">
        <v>1041</v>
      </c>
      <c r="C159">
        <v>0.255</v>
      </c>
    </row>
    <row r="160" spans="1:3" x14ac:dyDescent="0.25">
      <c r="A160">
        <v>159</v>
      </c>
      <c r="B160" t="s">
        <v>1042</v>
      </c>
      <c r="C160">
        <v>0.255</v>
      </c>
    </row>
    <row r="161" spans="1:3" x14ac:dyDescent="0.25">
      <c r="A161">
        <v>160</v>
      </c>
      <c r="B161" t="s">
        <v>1043</v>
      </c>
      <c r="C161">
        <v>0.254</v>
      </c>
    </row>
    <row r="162" spans="1:3" x14ac:dyDescent="0.25">
      <c r="A162">
        <v>161</v>
      </c>
      <c r="B162" t="s">
        <v>1044</v>
      </c>
      <c r="C162">
        <v>0.251</v>
      </c>
    </row>
    <row r="163" spans="1:3" x14ac:dyDescent="0.25">
      <c r="A163">
        <v>162</v>
      </c>
      <c r="B163" t="s">
        <v>1045</v>
      </c>
      <c r="C163">
        <v>0.251</v>
      </c>
    </row>
    <row r="164" spans="1:3" x14ac:dyDescent="0.25">
      <c r="A164">
        <v>163</v>
      </c>
      <c r="B164" t="s">
        <v>1046</v>
      </c>
      <c r="C164">
        <v>0.25</v>
      </c>
    </row>
    <row r="165" spans="1:3" x14ac:dyDescent="0.25">
      <c r="A165">
        <v>164</v>
      </c>
      <c r="B165" t="s">
        <v>1047</v>
      </c>
      <c r="C165">
        <v>0.249</v>
      </c>
    </row>
    <row r="166" spans="1:3" x14ac:dyDescent="0.25">
      <c r="A166">
        <v>165</v>
      </c>
      <c r="B166" t="s">
        <v>1048</v>
      </c>
      <c r="C166">
        <v>0.246</v>
      </c>
    </row>
    <row r="167" spans="1:3" x14ac:dyDescent="0.25">
      <c r="A167">
        <v>166</v>
      </c>
      <c r="B167" t="s">
        <v>1049</v>
      </c>
      <c r="C167">
        <v>0.245</v>
      </c>
    </row>
    <row r="168" spans="1:3" x14ac:dyDescent="0.25">
      <c r="A168">
        <v>167</v>
      </c>
      <c r="B168" t="s">
        <v>1050</v>
      </c>
      <c r="C168">
        <v>0.24399999999999999</v>
      </c>
    </row>
    <row r="169" spans="1:3" x14ac:dyDescent="0.25">
      <c r="A169">
        <v>168</v>
      </c>
      <c r="B169" t="s">
        <v>1051</v>
      </c>
      <c r="C169">
        <v>0.24199999999999999</v>
      </c>
    </row>
    <row r="170" spans="1:3" x14ac:dyDescent="0.25">
      <c r="A170">
        <v>169</v>
      </c>
      <c r="B170" t="s">
        <v>1052</v>
      </c>
      <c r="C170">
        <v>0.24099999999999999</v>
      </c>
    </row>
    <row r="171" spans="1:3" x14ac:dyDescent="0.25">
      <c r="A171">
        <v>170</v>
      </c>
      <c r="B171" t="s">
        <v>1053</v>
      </c>
      <c r="C171">
        <v>0.24</v>
      </c>
    </row>
    <row r="172" spans="1:3" x14ac:dyDescent="0.25">
      <c r="A172">
        <v>171</v>
      </c>
      <c r="B172" t="s">
        <v>1054</v>
      </c>
      <c r="C172">
        <v>0.23899999999999999</v>
      </c>
    </row>
    <row r="173" spans="1:3" x14ac:dyDescent="0.25">
      <c r="A173">
        <v>172</v>
      </c>
      <c r="B173" t="s">
        <v>1055</v>
      </c>
      <c r="C173">
        <v>0.23899999999999999</v>
      </c>
    </row>
    <row r="174" spans="1:3" x14ac:dyDescent="0.25">
      <c r="A174">
        <v>173</v>
      </c>
      <c r="B174" t="s">
        <v>1056</v>
      </c>
      <c r="C174">
        <v>0.23499999999999999</v>
      </c>
    </row>
    <row r="175" spans="1:3" x14ac:dyDescent="0.25">
      <c r="A175">
        <v>174</v>
      </c>
      <c r="B175" t="s">
        <v>1057</v>
      </c>
      <c r="C175">
        <v>0.23499999999999999</v>
      </c>
    </row>
    <row r="176" spans="1:3" x14ac:dyDescent="0.25">
      <c r="A176">
        <v>175</v>
      </c>
      <c r="B176" t="s">
        <v>1058</v>
      </c>
      <c r="C176">
        <v>0.23</v>
      </c>
    </row>
    <row r="177" spans="1:3" x14ac:dyDescent="0.25">
      <c r="A177">
        <v>176</v>
      </c>
      <c r="B177" t="s">
        <v>1059</v>
      </c>
      <c r="C177">
        <v>0.22700000000000001</v>
      </c>
    </row>
    <row r="178" spans="1:3" x14ac:dyDescent="0.25">
      <c r="A178">
        <v>177</v>
      </c>
      <c r="B178" t="s">
        <v>1060</v>
      </c>
      <c r="C178">
        <v>0.22700000000000001</v>
      </c>
    </row>
    <row r="179" spans="1:3" x14ac:dyDescent="0.25">
      <c r="A179">
        <v>178</v>
      </c>
      <c r="B179" t="s">
        <v>1061</v>
      </c>
      <c r="C179">
        <v>0.224</v>
      </c>
    </row>
    <row r="180" spans="1:3" x14ac:dyDescent="0.25">
      <c r="A180">
        <v>179</v>
      </c>
      <c r="B180" t="s">
        <v>1062</v>
      </c>
      <c r="C180">
        <v>0.222</v>
      </c>
    </row>
    <row r="181" spans="1:3" x14ac:dyDescent="0.25">
      <c r="A181">
        <v>180</v>
      </c>
      <c r="B181" t="s">
        <v>1063</v>
      </c>
      <c r="C181">
        <v>0.222</v>
      </c>
    </row>
    <row r="182" spans="1:3" x14ac:dyDescent="0.25">
      <c r="A182">
        <v>181</v>
      </c>
      <c r="B182" t="s">
        <v>1064</v>
      </c>
      <c r="C182">
        <v>0.221</v>
      </c>
    </row>
    <row r="183" spans="1:3" x14ac:dyDescent="0.25">
      <c r="A183">
        <v>182</v>
      </c>
      <c r="B183" t="s">
        <v>1065</v>
      </c>
      <c r="C183">
        <v>0.219</v>
      </c>
    </row>
    <row r="184" spans="1:3" x14ac:dyDescent="0.25">
      <c r="A184">
        <v>183</v>
      </c>
      <c r="B184" t="s">
        <v>1066</v>
      </c>
      <c r="C184">
        <v>0.217</v>
      </c>
    </row>
    <row r="185" spans="1:3" x14ac:dyDescent="0.25">
      <c r="A185">
        <v>184</v>
      </c>
      <c r="B185" t="s">
        <v>1067</v>
      </c>
      <c r="C185">
        <v>0.215</v>
      </c>
    </row>
    <row r="186" spans="1:3" x14ac:dyDescent="0.25">
      <c r="A186">
        <v>185</v>
      </c>
      <c r="B186" t="s">
        <v>1068</v>
      </c>
      <c r="C186">
        <v>0.215</v>
      </c>
    </row>
    <row r="187" spans="1:3" x14ac:dyDescent="0.25">
      <c r="A187">
        <v>186</v>
      </c>
      <c r="B187" t="s">
        <v>1069</v>
      </c>
      <c r="C187">
        <v>0.215</v>
      </c>
    </row>
    <row r="188" spans="1:3" x14ac:dyDescent="0.25">
      <c r="A188">
        <v>187</v>
      </c>
      <c r="B188" t="s">
        <v>1070</v>
      </c>
      <c r="C188">
        <v>0.214</v>
      </c>
    </row>
    <row r="189" spans="1:3" x14ac:dyDescent="0.25">
      <c r="A189">
        <v>188</v>
      </c>
      <c r="B189" t="s">
        <v>1071</v>
      </c>
      <c r="C189">
        <v>0.21299999999999999</v>
      </c>
    </row>
    <row r="190" spans="1:3" x14ac:dyDescent="0.25">
      <c r="A190">
        <v>189</v>
      </c>
      <c r="B190" t="s">
        <v>1072</v>
      </c>
      <c r="C190">
        <v>0.21199999999999999</v>
      </c>
    </row>
    <row r="191" spans="1:3" x14ac:dyDescent="0.25">
      <c r="A191">
        <v>190</v>
      </c>
      <c r="B191" t="s">
        <v>1073</v>
      </c>
      <c r="C191">
        <v>0.21199999999999999</v>
      </c>
    </row>
    <row r="192" spans="1:3" x14ac:dyDescent="0.25">
      <c r="A192">
        <v>191</v>
      </c>
      <c r="B192" t="s">
        <v>1074</v>
      </c>
      <c r="C192">
        <v>0.21</v>
      </c>
    </row>
    <row r="193" spans="1:3" x14ac:dyDescent="0.25">
      <c r="A193">
        <v>192</v>
      </c>
      <c r="B193" t="s">
        <v>1075</v>
      </c>
      <c r="C193">
        <v>0.20899999999999999</v>
      </c>
    </row>
    <row r="194" spans="1:3" x14ac:dyDescent="0.25">
      <c r="A194">
        <v>193</v>
      </c>
      <c r="B194" t="s">
        <v>1076</v>
      </c>
      <c r="C194">
        <v>0.20799999999999999</v>
      </c>
    </row>
    <row r="195" spans="1:3" x14ac:dyDescent="0.25">
      <c r="A195">
        <v>194</v>
      </c>
      <c r="B195" t="s">
        <v>1077</v>
      </c>
      <c r="C195">
        <v>0.20799999999999999</v>
      </c>
    </row>
    <row r="196" spans="1:3" x14ac:dyDescent="0.25">
      <c r="A196">
        <v>195</v>
      </c>
      <c r="B196" t="s">
        <v>1078</v>
      </c>
      <c r="C196">
        <v>0.20599999999999999</v>
      </c>
    </row>
    <row r="197" spans="1:3" x14ac:dyDescent="0.25">
      <c r="A197">
        <v>196</v>
      </c>
      <c r="B197" t="s">
        <v>1079</v>
      </c>
      <c r="C197">
        <v>0.20599999999999999</v>
      </c>
    </row>
    <row r="198" spans="1:3" x14ac:dyDescent="0.25">
      <c r="A198">
        <v>197</v>
      </c>
      <c r="B198" t="s">
        <v>1080</v>
      </c>
      <c r="C198">
        <v>0.20399999999999999</v>
      </c>
    </row>
    <row r="199" spans="1:3" x14ac:dyDescent="0.25">
      <c r="A199">
        <v>198</v>
      </c>
      <c r="B199" t="s">
        <v>1081</v>
      </c>
      <c r="C199">
        <v>0.20200000000000001</v>
      </c>
    </row>
    <row r="200" spans="1:3" x14ac:dyDescent="0.25">
      <c r="A200">
        <v>199</v>
      </c>
      <c r="B200" t="s">
        <v>1082</v>
      </c>
      <c r="C200">
        <v>0.20200000000000001</v>
      </c>
    </row>
    <row r="201" spans="1:3" x14ac:dyDescent="0.25">
      <c r="A201">
        <v>200</v>
      </c>
      <c r="B201" t="s">
        <v>1083</v>
      </c>
      <c r="C201">
        <v>0.20200000000000001</v>
      </c>
    </row>
    <row r="202" spans="1:3" x14ac:dyDescent="0.25">
      <c r="A202">
        <v>201</v>
      </c>
      <c r="B202" t="s">
        <v>1084</v>
      </c>
      <c r="C202">
        <v>0.20200000000000001</v>
      </c>
    </row>
    <row r="203" spans="1:3" x14ac:dyDescent="0.25">
      <c r="A203">
        <v>202</v>
      </c>
      <c r="B203" t="s">
        <v>1085</v>
      </c>
      <c r="C203">
        <v>0.20100000000000001</v>
      </c>
    </row>
    <row r="204" spans="1:3" x14ac:dyDescent="0.25">
      <c r="A204">
        <v>203</v>
      </c>
      <c r="B204" t="s">
        <v>1086</v>
      </c>
      <c r="C204">
        <v>0.19900000000000001</v>
      </c>
    </row>
    <row r="205" spans="1:3" x14ac:dyDescent="0.25">
      <c r="A205">
        <v>204</v>
      </c>
      <c r="B205" t="s">
        <v>1087</v>
      </c>
      <c r="C205">
        <v>0.19700000000000001</v>
      </c>
    </row>
    <row r="206" spans="1:3" x14ac:dyDescent="0.25">
      <c r="A206">
        <v>205</v>
      </c>
      <c r="B206" t="s">
        <v>1088</v>
      </c>
      <c r="C206">
        <v>0.19600000000000001</v>
      </c>
    </row>
    <row r="207" spans="1:3" x14ac:dyDescent="0.25">
      <c r="A207">
        <v>206</v>
      </c>
      <c r="B207" t="s">
        <v>1089</v>
      </c>
      <c r="C207">
        <v>0.19500000000000001</v>
      </c>
    </row>
    <row r="208" spans="1:3" x14ac:dyDescent="0.25">
      <c r="A208">
        <v>207</v>
      </c>
      <c r="B208" t="s">
        <v>1090</v>
      </c>
      <c r="C208">
        <v>0.193</v>
      </c>
    </row>
    <row r="209" spans="1:3" x14ac:dyDescent="0.25">
      <c r="A209">
        <v>208</v>
      </c>
      <c r="B209" t="s">
        <v>1091</v>
      </c>
      <c r="C209">
        <v>0.193</v>
      </c>
    </row>
    <row r="210" spans="1:3" x14ac:dyDescent="0.25">
      <c r="A210">
        <v>209</v>
      </c>
      <c r="B210" t="s">
        <v>1092</v>
      </c>
      <c r="C210">
        <v>0.193</v>
      </c>
    </row>
    <row r="211" spans="1:3" x14ac:dyDescent="0.25">
      <c r="A211">
        <v>210</v>
      </c>
      <c r="B211" t="s">
        <v>1093</v>
      </c>
      <c r="C211">
        <v>0.192</v>
      </c>
    </row>
    <row r="212" spans="1:3" x14ac:dyDescent="0.25">
      <c r="A212">
        <v>211</v>
      </c>
      <c r="B212" t="s">
        <v>1094</v>
      </c>
      <c r="C212">
        <v>0.189</v>
      </c>
    </row>
    <row r="213" spans="1:3" x14ac:dyDescent="0.25">
      <c r="A213">
        <v>212</v>
      </c>
      <c r="B213" t="s">
        <v>1095</v>
      </c>
      <c r="C213">
        <v>0.187</v>
      </c>
    </row>
    <row r="214" spans="1:3" x14ac:dyDescent="0.25">
      <c r="A214">
        <v>213</v>
      </c>
      <c r="B214" t="s">
        <v>1096</v>
      </c>
      <c r="C214">
        <v>0.187</v>
      </c>
    </row>
    <row r="215" spans="1:3" x14ac:dyDescent="0.25">
      <c r="A215">
        <v>214</v>
      </c>
      <c r="B215" t="s">
        <v>1097</v>
      </c>
      <c r="C215">
        <v>0.187</v>
      </c>
    </row>
    <row r="216" spans="1:3" x14ac:dyDescent="0.25">
      <c r="A216">
        <v>215</v>
      </c>
      <c r="B216" t="s">
        <v>1098</v>
      </c>
      <c r="C216">
        <v>0.187</v>
      </c>
    </row>
    <row r="217" spans="1:3" x14ac:dyDescent="0.25">
      <c r="A217">
        <v>216</v>
      </c>
      <c r="B217" t="s">
        <v>1099</v>
      </c>
      <c r="C217">
        <v>0.186</v>
      </c>
    </row>
    <row r="218" spans="1:3" x14ac:dyDescent="0.25">
      <c r="A218">
        <v>217</v>
      </c>
      <c r="B218" t="s">
        <v>1100</v>
      </c>
      <c r="C218">
        <v>0.186</v>
      </c>
    </row>
    <row r="219" spans="1:3" x14ac:dyDescent="0.25">
      <c r="A219">
        <v>218</v>
      </c>
      <c r="B219" t="s">
        <v>1101</v>
      </c>
      <c r="C219">
        <v>0.184</v>
      </c>
    </row>
    <row r="220" spans="1:3" x14ac:dyDescent="0.25">
      <c r="A220">
        <v>219</v>
      </c>
      <c r="B220" t="s">
        <v>1102</v>
      </c>
      <c r="C220">
        <v>0.183</v>
      </c>
    </row>
    <row r="221" spans="1:3" x14ac:dyDescent="0.25">
      <c r="A221">
        <v>220</v>
      </c>
      <c r="B221" t="s">
        <v>1103</v>
      </c>
      <c r="C221">
        <v>0.18099999999999999</v>
      </c>
    </row>
    <row r="222" spans="1:3" x14ac:dyDescent="0.25">
      <c r="A222">
        <v>221</v>
      </c>
      <c r="B222" t="s">
        <v>1104</v>
      </c>
      <c r="C222">
        <v>0.18</v>
      </c>
    </row>
    <row r="223" spans="1:3" x14ac:dyDescent="0.25">
      <c r="A223">
        <v>222</v>
      </c>
      <c r="B223" t="s">
        <v>1105</v>
      </c>
      <c r="C223">
        <v>0.17499999999999999</v>
      </c>
    </row>
    <row r="224" spans="1:3" x14ac:dyDescent="0.25">
      <c r="A224">
        <v>223</v>
      </c>
      <c r="B224" t="s">
        <v>1106</v>
      </c>
      <c r="C224">
        <v>0.17499999999999999</v>
      </c>
    </row>
    <row r="225" spans="1:3" x14ac:dyDescent="0.25">
      <c r="A225">
        <v>224</v>
      </c>
      <c r="B225" t="s">
        <v>1107</v>
      </c>
      <c r="C225">
        <v>0.17499999999999999</v>
      </c>
    </row>
    <row r="226" spans="1:3" x14ac:dyDescent="0.25">
      <c r="A226">
        <v>225</v>
      </c>
      <c r="B226" t="s">
        <v>1108</v>
      </c>
      <c r="C226">
        <v>0.17399999999999999</v>
      </c>
    </row>
    <row r="227" spans="1:3" x14ac:dyDescent="0.25">
      <c r="A227">
        <v>226</v>
      </c>
      <c r="B227" t="s">
        <v>1109</v>
      </c>
      <c r="C227">
        <v>0.17399999999999999</v>
      </c>
    </row>
    <row r="228" spans="1:3" x14ac:dyDescent="0.25">
      <c r="A228">
        <v>227</v>
      </c>
      <c r="B228" t="s">
        <v>1110</v>
      </c>
      <c r="C228">
        <v>0.17199999999999999</v>
      </c>
    </row>
    <row r="229" spans="1:3" x14ac:dyDescent="0.25">
      <c r="A229">
        <v>228</v>
      </c>
      <c r="B229" t="s">
        <v>1111</v>
      </c>
      <c r="C229">
        <v>0.17100000000000001</v>
      </c>
    </row>
    <row r="230" spans="1:3" x14ac:dyDescent="0.25">
      <c r="A230">
        <v>229</v>
      </c>
      <c r="B230" t="s">
        <v>1112</v>
      </c>
      <c r="C230">
        <v>0.17100000000000001</v>
      </c>
    </row>
    <row r="231" spans="1:3" x14ac:dyDescent="0.25">
      <c r="A231">
        <v>230</v>
      </c>
      <c r="B231" t="s">
        <v>1113</v>
      </c>
      <c r="C231">
        <v>0.17100000000000001</v>
      </c>
    </row>
    <row r="232" spans="1:3" x14ac:dyDescent="0.25">
      <c r="A232">
        <v>231</v>
      </c>
      <c r="B232" t="s">
        <v>1114</v>
      </c>
      <c r="C232">
        <v>0.16900000000000001</v>
      </c>
    </row>
    <row r="233" spans="1:3" x14ac:dyDescent="0.25">
      <c r="A233">
        <v>232</v>
      </c>
      <c r="B233" t="s">
        <v>1115</v>
      </c>
      <c r="C233">
        <v>0.16700000000000001</v>
      </c>
    </row>
    <row r="234" spans="1:3" x14ac:dyDescent="0.25">
      <c r="A234">
        <v>233</v>
      </c>
      <c r="B234" t="s">
        <v>1116</v>
      </c>
      <c r="C234">
        <v>0.16700000000000001</v>
      </c>
    </row>
    <row r="235" spans="1:3" x14ac:dyDescent="0.25">
      <c r="A235">
        <v>234</v>
      </c>
      <c r="B235" t="s">
        <v>1117</v>
      </c>
      <c r="C235">
        <v>0.16600000000000001</v>
      </c>
    </row>
    <row r="236" spans="1:3" x14ac:dyDescent="0.25">
      <c r="A236">
        <v>235</v>
      </c>
      <c r="B236" t="s">
        <v>1118</v>
      </c>
      <c r="C236">
        <v>0.16400000000000001</v>
      </c>
    </row>
    <row r="237" spans="1:3" x14ac:dyDescent="0.25">
      <c r="A237">
        <v>236</v>
      </c>
      <c r="B237" t="s">
        <v>1119</v>
      </c>
      <c r="C237">
        <v>0.16400000000000001</v>
      </c>
    </row>
    <row r="238" spans="1:3" x14ac:dyDescent="0.25">
      <c r="A238">
        <v>237</v>
      </c>
      <c r="B238" t="s">
        <v>1120</v>
      </c>
      <c r="C238">
        <v>0.16400000000000001</v>
      </c>
    </row>
    <row r="239" spans="1:3" x14ac:dyDescent="0.25">
      <c r="A239">
        <v>238</v>
      </c>
      <c r="B239" t="s">
        <v>1121</v>
      </c>
      <c r="C239">
        <v>0.16200000000000001</v>
      </c>
    </row>
    <row r="240" spans="1:3" x14ac:dyDescent="0.25">
      <c r="A240">
        <v>239</v>
      </c>
      <c r="B240" t="s">
        <v>1122</v>
      </c>
      <c r="C240">
        <v>0.16</v>
      </c>
    </row>
    <row r="241" spans="1:3" x14ac:dyDescent="0.25">
      <c r="A241">
        <v>240</v>
      </c>
      <c r="B241" t="s">
        <v>1123</v>
      </c>
      <c r="C241">
        <v>0.159</v>
      </c>
    </row>
    <row r="242" spans="1:3" x14ac:dyDescent="0.25">
      <c r="A242">
        <v>241</v>
      </c>
      <c r="B242" t="s">
        <v>1124</v>
      </c>
      <c r="C242">
        <v>0.159</v>
      </c>
    </row>
    <row r="243" spans="1:3" x14ac:dyDescent="0.25">
      <c r="A243">
        <v>242</v>
      </c>
      <c r="B243" t="s">
        <v>1125</v>
      </c>
      <c r="C243">
        <v>0.157</v>
      </c>
    </row>
    <row r="244" spans="1:3" x14ac:dyDescent="0.25">
      <c r="A244">
        <v>243</v>
      </c>
      <c r="B244" t="s">
        <v>1126</v>
      </c>
      <c r="C244">
        <v>0.156</v>
      </c>
    </row>
    <row r="245" spans="1:3" x14ac:dyDescent="0.25">
      <c r="A245">
        <v>244</v>
      </c>
      <c r="B245" t="s">
        <v>1127</v>
      </c>
      <c r="C245">
        <v>0.155</v>
      </c>
    </row>
    <row r="246" spans="1:3" x14ac:dyDescent="0.25">
      <c r="A246">
        <v>245</v>
      </c>
      <c r="B246" t="s">
        <v>1128</v>
      </c>
      <c r="C246">
        <v>0.155</v>
      </c>
    </row>
    <row r="247" spans="1:3" x14ac:dyDescent="0.25">
      <c r="A247">
        <v>246</v>
      </c>
      <c r="B247" t="s">
        <v>1129</v>
      </c>
      <c r="C247">
        <v>0.153</v>
      </c>
    </row>
    <row r="248" spans="1:3" x14ac:dyDescent="0.25">
      <c r="A248">
        <v>247</v>
      </c>
      <c r="B248" t="s">
        <v>1130</v>
      </c>
      <c r="C248">
        <v>0.152</v>
      </c>
    </row>
    <row r="249" spans="1:3" x14ac:dyDescent="0.25">
      <c r="A249">
        <v>248</v>
      </c>
      <c r="B249" t="s">
        <v>1131</v>
      </c>
      <c r="C249">
        <v>0.152</v>
      </c>
    </row>
    <row r="250" spans="1:3" x14ac:dyDescent="0.25">
      <c r="A250">
        <v>249</v>
      </c>
      <c r="B250" t="s">
        <v>1132</v>
      </c>
      <c r="C250">
        <v>0.151</v>
      </c>
    </row>
    <row r="251" spans="1:3" x14ac:dyDescent="0.25">
      <c r="A251">
        <v>250</v>
      </c>
      <c r="B251" t="s">
        <v>1133</v>
      </c>
      <c r="C251">
        <v>0.15</v>
      </c>
    </row>
    <row r="252" spans="1:3" x14ac:dyDescent="0.25">
      <c r="A252">
        <v>251</v>
      </c>
      <c r="B252" t="s">
        <v>1134</v>
      </c>
      <c r="C252">
        <v>0.14899999999999999</v>
      </c>
    </row>
    <row r="253" spans="1:3" x14ac:dyDescent="0.25">
      <c r="A253">
        <v>252</v>
      </c>
      <c r="B253" t="s">
        <v>1135</v>
      </c>
      <c r="C253">
        <v>0.14899999999999999</v>
      </c>
    </row>
    <row r="254" spans="1:3" x14ac:dyDescent="0.25">
      <c r="A254">
        <v>253</v>
      </c>
      <c r="B254" t="s">
        <v>1136</v>
      </c>
      <c r="C254">
        <v>0.14799999999999999</v>
      </c>
    </row>
    <row r="255" spans="1:3" x14ac:dyDescent="0.25">
      <c r="A255">
        <v>254</v>
      </c>
      <c r="B255" t="s">
        <v>1137</v>
      </c>
      <c r="C255">
        <v>0.14699999999999999</v>
      </c>
    </row>
    <row r="256" spans="1:3" x14ac:dyDescent="0.25">
      <c r="A256">
        <v>255</v>
      </c>
      <c r="B256" t="s">
        <v>1138</v>
      </c>
      <c r="C256">
        <v>0.14699999999999999</v>
      </c>
    </row>
    <row r="257" spans="1:3" x14ac:dyDescent="0.25">
      <c r="A257">
        <v>256</v>
      </c>
      <c r="B257" t="s">
        <v>1139</v>
      </c>
      <c r="C257">
        <v>0.14699999999999999</v>
      </c>
    </row>
    <row r="258" spans="1:3" x14ac:dyDescent="0.25">
      <c r="A258">
        <v>257</v>
      </c>
      <c r="B258" t="s">
        <v>1140</v>
      </c>
      <c r="C258">
        <v>0.14599999999999999</v>
      </c>
    </row>
    <row r="259" spans="1:3" x14ac:dyDescent="0.25">
      <c r="A259">
        <v>258</v>
      </c>
      <c r="B259" t="s">
        <v>1141</v>
      </c>
      <c r="C259">
        <v>0.14599999999999999</v>
      </c>
    </row>
    <row r="260" spans="1:3" x14ac:dyDescent="0.25">
      <c r="A260">
        <v>259</v>
      </c>
      <c r="B260" t="s">
        <v>1142</v>
      </c>
      <c r="C260">
        <v>0.14499999999999999</v>
      </c>
    </row>
    <row r="261" spans="1:3" x14ac:dyDescent="0.25">
      <c r="A261">
        <v>260</v>
      </c>
      <c r="B261" t="s">
        <v>1143</v>
      </c>
      <c r="C261">
        <v>0.14399999999999999</v>
      </c>
    </row>
    <row r="262" spans="1:3" x14ac:dyDescent="0.25">
      <c r="A262">
        <v>261</v>
      </c>
      <c r="B262" t="s">
        <v>1144</v>
      </c>
      <c r="C262">
        <v>0.14399999999999999</v>
      </c>
    </row>
    <row r="263" spans="1:3" x14ac:dyDescent="0.25">
      <c r="A263">
        <v>262</v>
      </c>
      <c r="B263" t="s">
        <v>1145</v>
      </c>
      <c r="C263">
        <v>0.14299999999999999</v>
      </c>
    </row>
    <row r="264" spans="1:3" x14ac:dyDescent="0.25">
      <c r="A264">
        <v>263</v>
      </c>
      <c r="B264" t="s">
        <v>1146</v>
      </c>
      <c r="C264">
        <v>0.14000000000000001</v>
      </c>
    </row>
    <row r="265" spans="1:3" x14ac:dyDescent="0.25">
      <c r="A265">
        <v>264</v>
      </c>
      <c r="B265" t="s">
        <v>1147</v>
      </c>
      <c r="C265">
        <v>0.13900000000000001</v>
      </c>
    </row>
    <row r="266" spans="1:3" x14ac:dyDescent="0.25">
      <c r="A266">
        <v>265</v>
      </c>
      <c r="B266" t="s">
        <v>1148</v>
      </c>
      <c r="C266">
        <v>0.13900000000000001</v>
      </c>
    </row>
    <row r="267" spans="1:3" x14ac:dyDescent="0.25">
      <c r="A267">
        <v>266</v>
      </c>
      <c r="B267" t="s">
        <v>1149</v>
      </c>
      <c r="C267">
        <v>0.13900000000000001</v>
      </c>
    </row>
    <row r="268" spans="1:3" x14ac:dyDescent="0.25">
      <c r="A268">
        <v>267</v>
      </c>
      <c r="B268" t="s">
        <v>1150</v>
      </c>
      <c r="C268">
        <v>0.13800000000000001</v>
      </c>
    </row>
    <row r="269" spans="1:3" x14ac:dyDescent="0.25">
      <c r="A269">
        <v>268</v>
      </c>
      <c r="B269" t="s">
        <v>1151</v>
      </c>
      <c r="C269">
        <v>0.13800000000000001</v>
      </c>
    </row>
    <row r="270" spans="1:3" x14ac:dyDescent="0.25">
      <c r="A270">
        <v>269</v>
      </c>
      <c r="B270" t="s">
        <v>1152</v>
      </c>
      <c r="C270">
        <v>0.13700000000000001</v>
      </c>
    </row>
    <row r="271" spans="1:3" x14ac:dyDescent="0.25">
      <c r="A271">
        <v>270</v>
      </c>
      <c r="B271" t="s">
        <v>1153</v>
      </c>
      <c r="C271">
        <v>0.13600000000000001</v>
      </c>
    </row>
    <row r="272" spans="1:3" x14ac:dyDescent="0.25">
      <c r="A272">
        <v>271</v>
      </c>
      <c r="B272" t="s">
        <v>1154</v>
      </c>
      <c r="C272">
        <v>0.13500000000000001</v>
      </c>
    </row>
    <row r="273" spans="1:3" x14ac:dyDescent="0.25">
      <c r="A273">
        <v>272</v>
      </c>
      <c r="B273" t="s">
        <v>1155</v>
      </c>
      <c r="C273">
        <v>0.13500000000000001</v>
      </c>
    </row>
    <row r="274" spans="1:3" x14ac:dyDescent="0.25">
      <c r="A274">
        <v>273</v>
      </c>
      <c r="B274" t="s">
        <v>1156</v>
      </c>
      <c r="C274">
        <v>0.13500000000000001</v>
      </c>
    </row>
    <row r="275" spans="1:3" x14ac:dyDescent="0.25">
      <c r="A275">
        <v>274</v>
      </c>
      <c r="B275" t="s">
        <v>1157</v>
      </c>
      <c r="C275">
        <v>0.13500000000000001</v>
      </c>
    </row>
    <row r="276" spans="1:3" x14ac:dyDescent="0.25">
      <c r="A276">
        <v>275</v>
      </c>
      <c r="B276" t="s">
        <v>1158</v>
      </c>
      <c r="C276">
        <v>0.13400000000000001</v>
      </c>
    </row>
    <row r="277" spans="1:3" x14ac:dyDescent="0.25">
      <c r="A277">
        <v>276</v>
      </c>
      <c r="B277" t="s">
        <v>1159</v>
      </c>
      <c r="C277">
        <v>0.13400000000000001</v>
      </c>
    </row>
    <row r="278" spans="1:3" x14ac:dyDescent="0.25">
      <c r="A278">
        <v>277</v>
      </c>
      <c r="B278" t="s">
        <v>1160</v>
      </c>
      <c r="C278">
        <v>0.13300000000000001</v>
      </c>
    </row>
    <row r="279" spans="1:3" x14ac:dyDescent="0.25">
      <c r="A279">
        <v>278</v>
      </c>
      <c r="B279" t="s">
        <v>1161</v>
      </c>
      <c r="C279">
        <v>0.13200000000000001</v>
      </c>
    </row>
    <row r="280" spans="1:3" x14ac:dyDescent="0.25">
      <c r="A280">
        <v>279</v>
      </c>
      <c r="B280" t="s">
        <v>1162</v>
      </c>
      <c r="C280">
        <v>0.13200000000000001</v>
      </c>
    </row>
    <row r="281" spans="1:3" x14ac:dyDescent="0.25">
      <c r="A281">
        <v>280</v>
      </c>
      <c r="B281" t="s">
        <v>1163</v>
      </c>
      <c r="C281">
        <v>0.13200000000000001</v>
      </c>
    </row>
    <row r="282" spans="1:3" x14ac:dyDescent="0.25">
      <c r="A282">
        <v>281</v>
      </c>
      <c r="B282" t="s">
        <v>1164</v>
      </c>
      <c r="C282">
        <v>0.13100000000000001</v>
      </c>
    </row>
    <row r="283" spans="1:3" x14ac:dyDescent="0.25">
      <c r="A283">
        <v>282</v>
      </c>
      <c r="B283" t="s">
        <v>1165</v>
      </c>
      <c r="C283">
        <v>0.13100000000000001</v>
      </c>
    </row>
    <row r="284" spans="1:3" x14ac:dyDescent="0.25">
      <c r="A284">
        <v>283</v>
      </c>
      <c r="B284" t="s">
        <v>1166</v>
      </c>
      <c r="C284">
        <v>0.13</v>
      </c>
    </row>
    <row r="285" spans="1:3" x14ac:dyDescent="0.25">
      <c r="A285">
        <v>284</v>
      </c>
      <c r="B285" t="s">
        <v>1167</v>
      </c>
      <c r="C285">
        <v>0.13</v>
      </c>
    </row>
    <row r="286" spans="1:3" x14ac:dyDescent="0.25">
      <c r="A286">
        <v>285</v>
      </c>
      <c r="B286" t="s">
        <v>1168</v>
      </c>
      <c r="C286">
        <v>0.13</v>
      </c>
    </row>
    <row r="287" spans="1:3" x14ac:dyDescent="0.25">
      <c r="A287">
        <v>286</v>
      </c>
      <c r="B287" t="s">
        <v>1169</v>
      </c>
      <c r="C287">
        <v>0.13</v>
      </c>
    </row>
    <row r="288" spans="1:3" x14ac:dyDescent="0.25">
      <c r="A288">
        <v>287</v>
      </c>
      <c r="B288" t="s">
        <v>1170</v>
      </c>
      <c r="C288">
        <v>0.129</v>
      </c>
    </row>
    <row r="289" spans="1:3" x14ac:dyDescent="0.25">
      <c r="A289">
        <v>288</v>
      </c>
      <c r="B289" t="s">
        <v>1171</v>
      </c>
      <c r="C289">
        <v>0.129</v>
      </c>
    </row>
    <row r="290" spans="1:3" x14ac:dyDescent="0.25">
      <c r="A290">
        <v>289</v>
      </c>
      <c r="B290" t="s">
        <v>1172</v>
      </c>
      <c r="C290">
        <v>0.128</v>
      </c>
    </row>
    <row r="291" spans="1:3" x14ac:dyDescent="0.25">
      <c r="A291">
        <v>290</v>
      </c>
      <c r="B291" t="s">
        <v>1173</v>
      </c>
      <c r="C291">
        <v>0.127</v>
      </c>
    </row>
    <row r="292" spans="1:3" x14ac:dyDescent="0.25">
      <c r="A292">
        <v>291</v>
      </c>
      <c r="B292" t="s">
        <v>1174</v>
      </c>
      <c r="C292">
        <v>0.127</v>
      </c>
    </row>
    <row r="293" spans="1:3" x14ac:dyDescent="0.25">
      <c r="A293">
        <v>292</v>
      </c>
      <c r="B293" t="s">
        <v>1175</v>
      </c>
      <c r="C293">
        <v>0.125</v>
      </c>
    </row>
    <row r="294" spans="1:3" x14ac:dyDescent="0.25">
      <c r="A294">
        <v>293</v>
      </c>
      <c r="B294" t="s">
        <v>1176</v>
      </c>
      <c r="C294">
        <v>0.125</v>
      </c>
    </row>
    <row r="295" spans="1:3" x14ac:dyDescent="0.25">
      <c r="A295">
        <v>294</v>
      </c>
      <c r="B295" t="s">
        <v>1177</v>
      </c>
      <c r="C295">
        <v>0.123</v>
      </c>
    </row>
    <row r="296" spans="1:3" x14ac:dyDescent="0.25">
      <c r="A296">
        <v>295</v>
      </c>
      <c r="B296" t="s">
        <v>1178</v>
      </c>
      <c r="C296">
        <v>0.122</v>
      </c>
    </row>
    <row r="297" spans="1:3" x14ac:dyDescent="0.25">
      <c r="A297">
        <v>296</v>
      </c>
      <c r="B297" t="s">
        <v>1179</v>
      </c>
      <c r="C297">
        <v>0.121</v>
      </c>
    </row>
    <row r="298" spans="1:3" x14ac:dyDescent="0.25">
      <c r="A298">
        <v>297</v>
      </c>
      <c r="B298" t="s">
        <v>1180</v>
      </c>
      <c r="C298">
        <v>0.11899999999999999</v>
      </c>
    </row>
    <row r="299" spans="1:3" x14ac:dyDescent="0.25">
      <c r="A299">
        <v>298</v>
      </c>
      <c r="B299" t="s">
        <v>1181</v>
      </c>
      <c r="C299">
        <v>0.11899999999999999</v>
      </c>
    </row>
    <row r="300" spans="1:3" x14ac:dyDescent="0.25">
      <c r="A300">
        <v>299</v>
      </c>
      <c r="B300" t="s">
        <v>1182</v>
      </c>
      <c r="C300">
        <v>0.11799999999999999</v>
      </c>
    </row>
    <row r="301" spans="1:3" x14ac:dyDescent="0.25">
      <c r="A301">
        <v>300</v>
      </c>
      <c r="B301" t="s">
        <v>1183</v>
      </c>
      <c r="C301">
        <v>0.11799999999999999</v>
      </c>
    </row>
    <row r="302" spans="1:3" x14ac:dyDescent="0.25">
      <c r="A302">
        <v>301</v>
      </c>
      <c r="B302" t="s">
        <v>1184</v>
      </c>
      <c r="C302">
        <v>0.11700000000000001</v>
      </c>
    </row>
    <row r="303" spans="1:3" x14ac:dyDescent="0.25">
      <c r="A303">
        <v>302</v>
      </c>
      <c r="B303" t="s">
        <v>1185</v>
      </c>
      <c r="C303">
        <v>0.11700000000000001</v>
      </c>
    </row>
    <row r="304" spans="1:3" x14ac:dyDescent="0.25">
      <c r="A304">
        <v>303</v>
      </c>
      <c r="B304" t="s">
        <v>1186</v>
      </c>
      <c r="C304">
        <v>0.11700000000000001</v>
      </c>
    </row>
    <row r="305" spans="1:3" x14ac:dyDescent="0.25">
      <c r="A305">
        <v>304</v>
      </c>
      <c r="B305" t="s">
        <v>1187</v>
      </c>
      <c r="C305">
        <v>0.11600000000000001</v>
      </c>
    </row>
    <row r="306" spans="1:3" x14ac:dyDescent="0.25">
      <c r="A306">
        <v>305</v>
      </c>
      <c r="B306" t="s">
        <v>1188</v>
      </c>
      <c r="C306">
        <v>0.11600000000000001</v>
      </c>
    </row>
    <row r="307" spans="1:3" x14ac:dyDescent="0.25">
      <c r="A307">
        <v>306</v>
      </c>
      <c r="B307" t="s">
        <v>1189</v>
      </c>
      <c r="C307">
        <v>0.11600000000000001</v>
      </c>
    </row>
    <row r="308" spans="1:3" x14ac:dyDescent="0.25">
      <c r="A308">
        <v>307</v>
      </c>
      <c r="B308" t="s">
        <v>1190</v>
      </c>
      <c r="C308">
        <v>0.11600000000000001</v>
      </c>
    </row>
    <row r="309" spans="1:3" x14ac:dyDescent="0.25">
      <c r="A309">
        <v>308</v>
      </c>
      <c r="B309" t="s">
        <v>1191</v>
      </c>
      <c r="C309">
        <v>0.11600000000000001</v>
      </c>
    </row>
    <row r="310" spans="1:3" x14ac:dyDescent="0.25">
      <c r="A310">
        <v>309</v>
      </c>
      <c r="B310" t="s">
        <v>1192</v>
      </c>
      <c r="C310">
        <v>0.11600000000000001</v>
      </c>
    </row>
    <row r="311" spans="1:3" x14ac:dyDescent="0.25">
      <c r="A311">
        <v>310</v>
      </c>
      <c r="B311" t="s">
        <v>1193</v>
      </c>
      <c r="C311">
        <v>0.115</v>
      </c>
    </row>
    <row r="312" spans="1:3" x14ac:dyDescent="0.25">
      <c r="A312">
        <v>311</v>
      </c>
      <c r="B312" t="s">
        <v>1194</v>
      </c>
      <c r="C312">
        <v>0.114</v>
      </c>
    </row>
    <row r="313" spans="1:3" x14ac:dyDescent="0.25">
      <c r="A313">
        <v>312</v>
      </c>
      <c r="B313" t="s">
        <v>1195</v>
      </c>
      <c r="C313">
        <v>0.113</v>
      </c>
    </row>
    <row r="314" spans="1:3" x14ac:dyDescent="0.25">
      <c r="A314">
        <v>313</v>
      </c>
      <c r="B314" t="s">
        <v>1196</v>
      </c>
      <c r="C314">
        <v>0.113</v>
      </c>
    </row>
    <row r="315" spans="1:3" x14ac:dyDescent="0.25">
      <c r="A315">
        <v>314</v>
      </c>
      <c r="B315" t="s">
        <v>1197</v>
      </c>
      <c r="C315">
        <v>0.113</v>
      </c>
    </row>
    <row r="316" spans="1:3" x14ac:dyDescent="0.25">
      <c r="A316">
        <v>315</v>
      </c>
      <c r="B316" t="s">
        <v>1198</v>
      </c>
      <c r="C316">
        <v>0.112</v>
      </c>
    </row>
    <row r="317" spans="1:3" x14ac:dyDescent="0.25">
      <c r="A317">
        <v>316</v>
      </c>
      <c r="B317" t="s">
        <v>1199</v>
      </c>
      <c r="C317">
        <v>0.111</v>
      </c>
    </row>
    <row r="318" spans="1:3" x14ac:dyDescent="0.25">
      <c r="A318">
        <v>317</v>
      </c>
      <c r="B318" t="s">
        <v>1200</v>
      </c>
      <c r="C318">
        <v>0.111</v>
      </c>
    </row>
    <row r="319" spans="1:3" x14ac:dyDescent="0.25">
      <c r="A319">
        <v>318</v>
      </c>
      <c r="B319" t="s">
        <v>1201</v>
      </c>
      <c r="C319">
        <v>0.111</v>
      </c>
    </row>
    <row r="320" spans="1:3" x14ac:dyDescent="0.25">
      <c r="A320">
        <v>319</v>
      </c>
      <c r="B320" t="s">
        <v>1202</v>
      </c>
      <c r="C320">
        <v>0.11</v>
      </c>
    </row>
    <row r="321" spans="1:3" x14ac:dyDescent="0.25">
      <c r="A321">
        <v>320</v>
      </c>
      <c r="B321" t="s">
        <v>1203</v>
      </c>
      <c r="C321">
        <v>0.11</v>
      </c>
    </row>
    <row r="322" spans="1:3" x14ac:dyDescent="0.25">
      <c r="A322">
        <v>321</v>
      </c>
      <c r="B322" t="s">
        <v>1204</v>
      </c>
      <c r="C322">
        <v>0.109</v>
      </c>
    </row>
    <row r="323" spans="1:3" x14ac:dyDescent="0.25">
      <c r="A323">
        <v>322</v>
      </c>
      <c r="B323" t="s">
        <v>1205</v>
      </c>
      <c r="C323">
        <v>0.108</v>
      </c>
    </row>
    <row r="324" spans="1:3" x14ac:dyDescent="0.25">
      <c r="A324">
        <v>323</v>
      </c>
      <c r="B324" t="s">
        <v>1206</v>
      </c>
      <c r="C324">
        <v>0.108</v>
      </c>
    </row>
    <row r="325" spans="1:3" x14ac:dyDescent="0.25">
      <c r="A325">
        <v>324</v>
      </c>
      <c r="B325" t="s">
        <v>1207</v>
      </c>
      <c r="C325">
        <v>0.108</v>
      </c>
    </row>
    <row r="326" spans="1:3" x14ac:dyDescent="0.25">
      <c r="A326">
        <v>325</v>
      </c>
      <c r="B326" t="s">
        <v>1208</v>
      </c>
      <c r="C326">
        <v>0.106</v>
      </c>
    </row>
    <row r="327" spans="1:3" x14ac:dyDescent="0.25">
      <c r="A327">
        <v>326</v>
      </c>
      <c r="B327" t="s">
        <v>1209</v>
      </c>
      <c r="C327">
        <v>0.105</v>
      </c>
    </row>
    <row r="328" spans="1:3" x14ac:dyDescent="0.25">
      <c r="A328">
        <v>327</v>
      </c>
      <c r="B328" t="s">
        <v>1210</v>
      </c>
      <c r="C328">
        <v>0.104</v>
      </c>
    </row>
    <row r="329" spans="1:3" x14ac:dyDescent="0.25">
      <c r="A329">
        <v>328</v>
      </c>
      <c r="B329" t="s">
        <v>1211</v>
      </c>
      <c r="C329">
        <v>0.104</v>
      </c>
    </row>
    <row r="330" spans="1:3" x14ac:dyDescent="0.25">
      <c r="A330">
        <v>329</v>
      </c>
      <c r="B330" t="s">
        <v>1212</v>
      </c>
      <c r="C330">
        <v>0.10100000000000001</v>
      </c>
    </row>
    <row r="331" spans="1:3" x14ac:dyDescent="0.25">
      <c r="A331">
        <v>330</v>
      </c>
      <c r="B331" t="s">
        <v>1213</v>
      </c>
      <c r="C331">
        <v>0.10100000000000001</v>
      </c>
    </row>
    <row r="332" spans="1:3" x14ac:dyDescent="0.25">
      <c r="A332">
        <v>331</v>
      </c>
      <c r="B332" t="s">
        <v>1214</v>
      </c>
      <c r="C332">
        <v>0.10100000000000001</v>
      </c>
    </row>
    <row r="333" spans="1:3" x14ac:dyDescent="0.25">
      <c r="A333">
        <v>332</v>
      </c>
      <c r="B333" t="s">
        <v>1215</v>
      </c>
      <c r="C333">
        <v>0.1</v>
      </c>
    </row>
    <row r="334" spans="1:3" x14ac:dyDescent="0.25">
      <c r="A334">
        <v>333</v>
      </c>
      <c r="B334" t="s">
        <v>1216</v>
      </c>
      <c r="C334">
        <v>0.1</v>
      </c>
    </row>
    <row r="335" spans="1:3" x14ac:dyDescent="0.25">
      <c r="A335">
        <v>334</v>
      </c>
      <c r="B335" t="s">
        <v>1217</v>
      </c>
      <c r="C335">
        <v>0.1</v>
      </c>
    </row>
    <row r="336" spans="1:3" x14ac:dyDescent="0.25">
      <c r="A336">
        <v>335</v>
      </c>
      <c r="B336" t="s">
        <v>1218</v>
      </c>
      <c r="C336">
        <v>9.9000000000000005E-2</v>
      </c>
    </row>
    <row r="337" spans="1:3" x14ac:dyDescent="0.25">
      <c r="A337">
        <v>336</v>
      </c>
      <c r="B337" t="s">
        <v>1219</v>
      </c>
      <c r="C337">
        <v>9.8000000000000004E-2</v>
      </c>
    </row>
    <row r="338" spans="1:3" x14ac:dyDescent="0.25">
      <c r="A338">
        <v>337</v>
      </c>
      <c r="B338" t="s">
        <v>1220</v>
      </c>
      <c r="C338">
        <v>9.8000000000000004E-2</v>
      </c>
    </row>
    <row r="339" spans="1:3" x14ac:dyDescent="0.25">
      <c r="A339">
        <v>338</v>
      </c>
      <c r="B339" t="s">
        <v>1221</v>
      </c>
      <c r="C339">
        <v>9.8000000000000004E-2</v>
      </c>
    </row>
    <row r="340" spans="1:3" x14ac:dyDescent="0.25">
      <c r="A340">
        <v>339</v>
      </c>
      <c r="B340" t="s">
        <v>1222</v>
      </c>
      <c r="C340">
        <v>9.7000000000000003E-2</v>
      </c>
    </row>
    <row r="341" spans="1:3" x14ac:dyDescent="0.25">
      <c r="A341">
        <v>340</v>
      </c>
      <c r="B341" t="s">
        <v>1223</v>
      </c>
      <c r="C341">
        <v>9.7000000000000003E-2</v>
      </c>
    </row>
    <row r="342" spans="1:3" x14ac:dyDescent="0.25">
      <c r="A342">
        <v>341</v>
      </c>
      <c r="B342" t="s">
        <v>1224</v>
      </c>
      <c r="C342">
        <v>9.7000000000000003E-2</v>
      </c>
    </row>
    <row r="343" spans="1:3" x14ac:dyDescent="0.25">
      <c r="A343">
        <v>342</v>
      </c>
      <c r="B343" t="s">
        <v>1225</v>
      </c>
      <c r="C343">
        <v>9.7000000000000003E-2</v>
      </c>
    </row>
    <row r="344" spans="1:3" x14ac:dyDescent="0.25">
      <c r="A344">
        <v>343</v>
      </c>
      <c r="B344" t="s">
        <v>1226</v>
      </c>
      <c r="C344">
        <v>9.6000000000000002E-2</v>
      </c>
    </row>
    <row r="345" spans="1:3" x14ac:dyDescent="0.25">
      <c r="A345">
        <v>344</v>
      </c>
      <c r="B345" t="s">
        <v>1227</v>
      </c>
      <c r="C345">
        <v>9.6000000000000002E-2</v>
      </c>
    </row>
    <row r="346" spans="1:3" x14ac:dyDescent="0.25">
      <c r="A346">
        <v>345</v>
      </c>
      <c r="B346" t="s">
        <v>1228</v>
      </c>
      <c r="C346">
        <v>9.6000000000000002E-2</v>
      </c>
    </row>
    <row r="347" spans="1:3" x14ac:dyDescent="0.25">
      <c r="A347">
        <v>346</v>
      </c>
      <c r="B347" t="s">
        <v>1229</v>
      </c>
      <c r="C347">
        <v>9.5000000000000001E-2</v>
      </c>
    </row>
    <row r="348" spans="1:3" x14ac:dyDescent="0.25">
      <c r="A348">
        <v>347</v>
      </c>
      <c r="B348" t="s">
        <v>1230</v>
      </c>
      <c r="C348">
        <v>9.5000000000000001E-2</v>
      </c>
    </row>
    <row r="349" spans="1:3" x14ac:dyDescent="0.25">
      <c r="A349">
        <v>348</v>
      </c>
      <c r="B349" t="s">
        <v>1231</v>
      </c>
      <c r="C349">
        <v>9.5000000000000001E-2</v>
      </c>
    </row>
    <row r="350" spans="1:3" x14ac:dyDescent="0.25">
      <c r="A350">
        <v>349</v>
      </c>
      <c r="B350" t="s">
        <v>1232</v>
      </c>
      <c r="C350">
        <v>9.5000000000000001E-2</v>
      </c>
    </row>
    <row r="351" spans="1:3" x14ac:dyDescent="0.25">
      <c r="A351">
        <v>350</v>
      </c>
      <c r="B351" t="s">
        <v>1233</v>
      </c>
      <c r="C351">
        <v>9.4E-2</v>
      </c>
    </row>
    <row r="352" spans="1:3" x14ac:dyDescent="0.25">
      <c r="A352">
        <v>351</v>
      </c>
      <c r="B352" t="s">
        <v>1234</v>
      </c>
      <c r="C352">
        <v>9.4E-2</v>
      </c>
    </row>
    <row r="353" spans="1:3" x14ac:dyDescent="0.25">
      <c r="A353">
        <v>352</v>
      </c>
      <c r="B353" t="s">
        <v>1235</v>
      </c>
      <c r="C353">
        <v>9.4E-2</v>
      </c>
    </row>
    <row r="354" spans="1:3" x14ac:dyDescent="0.25">
      <c r="A354">
        <v>353</v>
      </c>
      <c r="B354" t="s">
        <v>1236</v>
      </c>
      <c r="C354">
        <v>9.4E-2</v>
      </c>
    </row>
    <row r="355" spans="1:3" x14ac:dyDescent="0.25">
      <c r="A355">
        <v>354</v>
      </c>
      <c r="B355" t="s">
        <v>1237</v>
      </c>
      <c r="C355">
        <v>9.4E-2</v>
      </c>
    </row>
    <row r="356" spans="1:3" x14ac:dyDescent="0.25">
      <c r="A356">
        <v>355</v>
      </c>
      <c r="B356" t="s">
        <v>1238</v>
      </c>
      <c r="C356">
        <v>9.4E-2</v>
      </c>
    </row>
    <row r="357" spans="1:3" x14ac:dyDescent="0.25">
      <c r="A357">
        <v>356</v>
      </c>
      <c r="B357" t="s">
        <v>1239</v>
      </c>
      <c r="C357">
        <v>9.2999999999999999E-2</v>
      </c>
    </row>
    <row r="358" spans="1:3" x14ac:dyDescent="0.25">
      <c r="A358">
        <v>357</v>
      </c>
      <c r="B358" t="s">
        <v>1240</v>
      </c>
      <c r="C358">
        <v>9.1999999999999998E-2</v>
      </c>
    </row>
    <row r="359" spans="1:3" x14ac:dyDescent="0.25">
      <c r="A359">
        <v>358</v>
      </c>
      <c r="B359" t="s">
        <v>1241</v>
      </c>
      <c r="C359">
        <v>9.1999999999999998E-2</v>
      </c>
    </row>
    <row r="360" spans="1:3" x14ac:dyDescent="0.25">
      <c r="A360">
        <v>359</v>
      </c>
      <c r="B360" t="s">
        <v>1242</v>
      </c>
      <c r="C360">
        <v>9.1999999999999998E-2</v>
      </c>
    </row>
    <row r="361" spans="1:3" x14ac:dyDescent="0.25">
      <c r="A361">
        <v>360</v>
      </c>
      <c r="B361" t="s">
        <v>1243</v>
      </c>
      <c r="C361">
        <v>9.1999999999999998E-2</v>
      </c>
    </row>
    <row r="362" spans="1:3" x14ac:dyDescent="0.25">
      <c r="A362">
        <v>361</v>
      </c>
      <c r="B362" t="s">
        <v>1244</v>
      </c>
      <c r="C362">
        <v>9.0999999999999998E-2</v>
      </c>
    </row>
    <row r="363" spans="1:3" x14ac:dyDescent="0.25">
      <c r="A363">
        <v>362</v>
      </c>
      <c r="B363" t="s">
        <v>1245</v>
      </c>
      <c r="C363">
        <v>9.0999999999999998E-2</v>
      </c>
    </row>
    <row r="364" spans="1:3" x14ac:dyDescent="0.25">
      <c r="A364">
        <v>363</v>
      </c>
      <c r="B364" t="s">
        <v>1246</v>
      </c>
      <c r="C364">
        <v>9.0999999999999998E-2</v>
      </c>
    </row>
    <row r="365" spans="1:3" x14ac:dyDescent="0.25">
      <c r="A365">
        <v>364</v>
      </c>
      <c r="B365" t="s">
        <v>1247</v>
      </c>
      <c r="C365">
        <v>0.09</v>
      </c>
    </row>
    <row r="366" spans="1:3" x14ac:dyDescent="0.25">
      <c r="A366">
        <v>365</v>
      </c>
      <c r="B366" t="s">
        <v>1248</v>
      </c>
      <c r="C366">
        <v>0.09</v>
      </c>
    </row>
    <row r="367" spans="1:3" x14ac:dyDescent="0.25">
      <c r="A367">
        <v>366</v>
      </c>
      <c r="B367" t="s">
        <v>1249</v>
      </c>
      <c r="C367">
        <v>0.09</v>
      </c>
    </row>
    <row r="368" spans="1:3" x14ac:dyDescent="0.25">
      <c r="A368">
        <v>367</v>
      </c>
      <c r="B368" t="s">
        <v>1250</v>
      </c>
      <c r="C368">
        <v>8.7999999999999995E-2</v>
      </c>
    </row>
    <row r="369" spans="1:3" x14ac:dyDescent="0.25">
      <c r="A369">
        <v>368</v>
      </c>
      <c r="B369" t="s">
        <v>1251</v>
      </c>
      <c r="C369">
        <v>8.7999999999999995E-2</v>
      </c>
    </row>
    <row r="370" spans="1:3" x14ac:dyDescent="0.25">
      <c r="A370">
        <v>369</v>
      </c>
      <c r="B370" t="s">
        <v>1252</v>
      </c>
      <c r="C370">
        <v>8.7999999999999995E-2</v>
      </c>
    </row>
    <row r="371" spans="1:3" x14ac:dyDescent="0.25">
      <c r="A371">
        <v>370</v>
      </c>
      <c r="B371" t="s">
        <v>1253</v>
      </c>
      <c r="C371">
        <v>8.7999999999999995E-2</v>
      </c>
    </row>
    <row r="372" spans="1:3" x14ac:dyDescent="0.25">
      <c r="A372">
        <v>371</v>
      </c>
      <c r="B372" t="s">
        <v>1254</v>
      </c>
      <c r="C372">
        <v>8.7999999999999995E-2</v>
      </c>
    </row>
    <row r="373" spans="1:3" x14ac:dyDescent="0.25">
      <c r="A373">
        <v>372</v>
      </c>
      <c r="B373" t="s">
        <v>1255</v>
      </c>
      <c r="C373">
        <v>8.7999999999999995E-2</v>
      </c>
    </row>
    <row r="374" spans="1:3" x14ac:dyDescent="0.25">
      <c r="A374">
        <v>373</v>
      </c>
      <c r="B374" t="s">
        <v>1256</v>
      </c>
      <c r="C374">
        <v>8.7999999999999995E-2</v>
      </c>
    </row>
    <row r="375" spans="1:3" x14ac:dyDescent="0.25">
      <c r="A375">
        <v>374</v>
      </c>
      <c r="B375" t="s">
        <v>1257</v>
      </c>
      <c r="C375">
        <v>8.6999999999999994E-2</v>
      </c>
    </row>
    <row r="376" spans="1:3" x14ac:dyDescent="0.25">
      <c r="A376">
        <v>375</v>
      </c>
      <c r="B376" t="s">
        <v>1258</v>
      </c>
      <c r="C376">
        <v>8.5999999999999993E-2</v>
      </c>
    </row>
    <row r="377" spans="1:3" x14ac:dyDescent="0.25">
      <c r="A377">
        <v>376</v>
      </c>
      <c r="B377" t="s">
        <v>1259</v>
      </c>
      <c r="C377">
        <v>8.5999999999999993E-2</v>
      </c>
    </row>
    <row r="378" spans="1:3" x14ac:dyDescent="0.25">
      <c r="A378">
        <v>377</v>
      </c>
      <c r="B378" t="s">
        <v>1260</v>
      </c>
      <c r="C378">
        <v>8.5999999999999993E-2</v>
      </c>
    </row>
    <row r="379" spans="1:3" x14ac:dyDescent="0.25">
      <c r="A379">
        <v>378</v>
      </c>
      <c r="B379" t="s">
        <v>1261</v>
      </c>
      <c r="C379">
        <v>8.5999999999999993E-2</v>
      </c>
    </row>
    <row r="380" spans="1:3" x14ac:dyDescent="0.25">
      <c r="A380">
        <v>379</v>
      </c>
      <c r="B380" t="s">
        <v>1262</v>
      </c>
      <c r="C380">
        <v>8.5999999999999993E-2</v>
      </c>
    </row>
    <row r="381" spans="1:3" x14ac:dyDescent="0.25">
      <c r="A381">
        <v>380</v>
      </c>
      <c r="B381" t="s">
        <v>1263</v>
      </c>
      <c r="C381">
        <v>8.5000000000000006E-2</v>
      </c>
    </row>
    <row r="382" spans="1:3" x14ac:dyDescent="0.25">
      <c r="A382">
        <v>381</v>
      </c>
      <c r="B382" t="s">
        <v>1264</v>
      </c>
      <c r="C382">
        <v>8.5000000000000006E-2</v>
      </c>
    </row>
    <row r="383" spans="1:3" x14ac:dyDescent="0.25">
      <c r="A383">
        <v>382</v>
      </c>
      <c r="B383" t="s">
        <v>1265</v>
      </c>
      <c r="C383">
        <v>8.5000000000000006E-2</v>
      </c>
    </row>
    <row r="384" spans="1:3" x14ac:dyDescent="0.25">
      <c r="A384">
        <v>383</v>
      </c>
      <c r="B384" t="s">
        <v>1266</v>
      </c>
      <c r="C384">
        <v>8.5000000000000006E-2</v>
      </c>
    </row>
    <row r="385" spans="1:3" x14ac:dyDescent="0.25">
      <c r="A385">
        <v>384</v>
      </c>
      <c r="B385" t="s">
        <v>1267</v>
      </c>
      <c r="C385">
        <v>8.4000000000000005E-2</v>
      </c>
    </row>
    <row r="386" spans="1:3" x14ac:dyDescent="0.25">
      <c r="A386">
        <v>385</v>
      </c>
      <c r="B386" t="s">
        <v>1268</v>
      </c>
      <c r="C386">
        <v>8.4000000000000005E-2</v>
      </c>
    </row>
    <row r="387" spans="1:3" x14ac:dyDescent="0.25">
      <c r="A387">
        <v>386</v>
      </c>
      <c r="B387" t="s">
        <v>1269</v>
      </c>
      <c r="C387">
        <v>8.4000000000000005E-2</v>
      </c>
    </row>
    <row r="388" spans="1:3" x14ac:dyDescent="0.25">
      <c r="A388">
        <v>387</v>
      </c>
      <c r="B388" t="s">
        <v>1270</v>
      </c>
      <c r="C388">
        <v>8.4000000000000005E-2</v>
      </c>
    </row>
    <row r="389" spans="1:3" x14ac:dyDescent="0.25">
      <c r="A389">
        <v>388</v>
      </c>
      <c r="B389" t="s">
        <v>1271</v>
      </c>
      <c r="C389">
        <v>8.4000000000000005E-2</v>
      </c>
    </row>
    <row r="390" spans="1:3" x14ac:dyDescent="0.25">
      <c r="A390">
        <v>389</v>
      </c>
      <c r="B390" t="s">
        <v>1272</v>
      </c>
      <c r="C390">
        <v>8.3000000000000004E-2</v>
      </c>
    </row>
    <row r="391" spans="1:3" x14ac:dyDescent="0.25">
      <c r="A391">
        <v>390</v>
      </c>
      <c r="B391" t="s">
        <v>1273</v>
      </c>
      <c r="C391">
        <v>8.3000000000000004E-2</v>
      </c>
    </row>
    <row r="392" spans="1:3" x14ac:dyDescent="0.25">
      <c r="A392">
        <v>391</v>
      </c>
      <c r="B392" t="s">
        <v>1274</v>
      </c>
      <c r="C392">
        <v>8.3000000000000004E-2</v>
      </c>
    </row>
    <row r="393" spans="1:3" x14ac:dyDescent="0.25">
      <c r="A393">
        <v>392</v>
      </c>
      <c r="B393" t="s">
        <v>1275</v>
      </c>
      <c r="C393">
        <v>8.3000000000000004E-2</v>
      </c>
    </row>
    <row r="394" spans="1:3" x14ac:dyDescent="0.25">
      <c r="A394">
        <v>393</v>
      </c>
      <c r="B394" t="s">
        <v>1276</v>
      </c>
      <c r="C394">
        <v>8.3000000000000004E-2</v>
      </c>
    </row>
    <row r="395" spans="1:3" x14ac:dyDescent="0.25">
      <c r="A395">
        <v>394</v>
      </c>
      <c r="B395" t="s">
        <v>1277</v>
      </c>
      <c r="C395">
        <v>8.3000000000000004E-2</v>
      </c>
    </row>
    <row r="396" spans="1:3" x14ac:dyDescent="0.25">
      <c r="A396">
        <v>395</v>
      </c>
      <c r="B396" t="s">
        <v>1278</v>
      </c>
      <c r="C396">
        <v>8.2000000000000003E-2</v>
      </c>
    </row>
    <row r="397" spans="1:3" x14ac:dyDescent="0.25">
      <c r="A397">
        <v>396</v>
      </c>
      <c r="B397" t="s">
        <v>1279</v>
      </c>
      <c r="C397">
        <v>8.1000000000000003E-2</v>
      </c>
    </row>
    <row r="398" spans="1:3" x14ac:dyDescent="0.25">
      <c r="A398">
        <v>397</v>
      </c>
      <c r="B398" t="s">
        <v>1280</v>
      </c>
      <c r="C398">
        <v>0.08</v>
      </c>
    </row>
    <row r="399" spans="1:3" x14ac:dyDescent="0.25">
      <c r="A399">
        <v>398</v>
      </c>
      <c r="B399" t="s">
        <v>1281</v>
      </c>
      <c r="C399">
        <v>0.08</v>
      </c>
    </row>
    <row r="400" spans="1:3" x14ac:dyDescent="0.25">
      <c r="A400">
        <v>399</v>
      </c>
      <c r="B400" t="s">
        <v>1282</v>
      </c>
      <c r="C400">
        <v>7.9000000000000001E-2</v>
      </c>
    </row>
    <row r="401" spans="1:3" x14ac:dyDescent="0.25">
      <c r="A401">
        <v>400</v>
      </c>
      <c r="B401" t="s">
        <v>1283</v>
      </c>
      <c r="C401">
        <v>7.9000000000000001E-2</v>
      </c>
    </row>
    <row r="402" spans="1:3" x14ac:dyDescent="0.25">
      <c r="A402">
        <v>401</v>
      </c>
      <c r="B402" t="s">
        <v>1284</v>
      </c>
      <c r="C402">
        <v>7.9000000000000001E-2</v>
      </c>
    </row>
    <row r="403" spans="1:3" x14ac:dyDescent="0.25">
      <c r="A403">
        <v>402</v>
      </c>
      <c r="B403" t="s">
        <v>1285</v>
      </c>
      <c r="C403">
        <v>7.9000000000000001E-2</v>
      </c>
    </row>
    <row r="404" spans="1:3" x14ac:dyDescent="0.25">
      <c r="A404">
        <v>403</v>
      </c>
      <c r="B404" t="s">
        <v>1286</v>
      </c>
      <c r="C404">
        <v>7.9000000000000001E-2</v>
      </c>
    </row>
    <row r="405" spans="1:3" x14ac:dyDescent="0.25">
      <c r="A405">
        <v>404</v>
      </c>
      <c r="B405" t="s">
        <v>1287</v>
      </c>
      <c r="C405">
        <v>7.8E-2</v>
      </c>
    </row>
    <row r="406" spans="1:3" x14ac:dyDescent="0.25">
      <c r="A406">
        <v>405</v>
      </c>
      <c r="B406" t="s">
        <v>1288</v>
      </c>
      <c r="C406">
        <v>7.8E-2</v>
      </c>
    </row>
    <row r="407" spans="1:3" x14ac:dyDescent="0.25">
      <c r="A407">
        <v>406</v>
      </c>
      <c r="B407" t="s">
        <v>1289</v>
      </c>
      <c r="C407">
        <v>7.8E-2</v>
      </c>
    </row>
    <row r="408" spans="1:3" x14ac:dyDescent="0.25">
      <c r="A408">
        <v>407</v>
      </c>
      <c r="B408" t="s">
        <v>1290</v>
      </c>
      <c r="C408">
        <v>7.8E-2</v>
      </c>
    </row>
    <row r="409" spans="1:3" x14ac:dyDescent="0.25">
      <c r="A409">
        <v>408</v>
      </c>
      <c r="B409" t="s">
        <v>1291</v>
      </c>
      <c r="C409">
        <v>7.8E-2</v>
      </c>
    </row>
    <row r="410" spans="1:3" x14ac:dyDescent="0.25">
      <c r="A410">
        <v>409</v>
      </c>
      <c r="B410" t="s">
        <v>1292</v>
      </c>
      <c r="C410">
        <v>7.8E-2</v>
      </c>
    </row>
    <row r="411" spans="1:3" x14ac:dyDescent="0.25">
      <c r="A411">
        <v>410</v>
      </c>
      <c r="B411" t="s">
        <v>1293</v>
      </c>
      <c r="C411">
        <v>7.6999999999999999E-2</v>
      </c>
    </row>
    <row r="412" spans="1:3" x14ac:dyDescent="0.25">
      <c r="A412">
        <v>411</v>
      </c>
      <c r="B412" t="s">
        <v>1294</v>
      </c>
      <c r="C412">
        <v>7.6999999999999999E-2</v>
      </c>
    </row>
    <row r="413" spans="1:3" x14ac:dyDescent="0.25">
      <c r="A413">
        <v>412</v>
      </c>
      <c r="B413" t="s">
        <v>1295</v>
      </c>
      <c r="C413">
        <v>7.5999999999999998E-2</v>
      </c>
    </row>
    <row r="414" spans="1:3" x14ac:dyDescent="0.25">
      <c r="A414">
        <v>413</v>
      </c>
      <c r="B414" t="s">
        <v>1296</v>
      </c>
      <c r="C414">
        <v>7.5999999999999998E-2</v>
      </c>
    </row>
    <row r="415" spans="1:3" x14ac:dyDescent="0.25">
      <c r="A415">
        <v>414</v>
      </c>
      <c r="B415" t="s">
        <v>1297</v>
      </c>
      <c r="C415">
        <v>7.5999999999999998E-2</v>
      </c>
    </row>
    <row r="416" spans="1:3" x14ac:dyDescent="0.25">
      <c r="A416">
        <v>415</v>
      </c>
      <c r="B416" t="s">
        <v>1298</v>
      </c>
      <c r="C416">
        <v>7.5999999999999998E-2</v>
      </c>
    </row>
    <row r="417" spans="1:3" x14ac:dyDescent="0.25">
      <c r="A417">
        <v>416</v>
      </c>
      <c r="B417" t="s">
        <v>1299</v>
      </c>
      <c r="C417">
        <v>7.4999999999999997E-2</v>
      </c>
    </row>
    <row r="418" spans="1:3" x14ac:dyDescent="0.25">
      <c r="A418">
        <v>417</v>
      </c>
      <c r="B418" t="s">
        <v>1300</v>
      </c>
      <c r="C418">
        <v>7.4999999999999997E-2</v>
      </c>
    </row>
    <row r="419" spans="1:3" x14ac:dyDescent="0.25">
      <c r="A419">
        <v>418</v>
      </c>
      <c r="B419" t="s">
        <v>1301</v>
      </c>
      <c r="C419">
        <v>7.4999999999999997E-2</v>
      </c>
    </row>
    <row r="420" spans="1:3" x14ac:dyDescent="0.25">
      <c r="A420">
        <v>419</v>
      </c>
      <c r="B420" t="s">
        <v>1302</v>
      </c>
      <c r="C420">
        <v>7.3999999999999996E-2</v>
      </c>
    </row>
    <row r="421" spans="1:3" x14ac:dyDescent="0.25">
      <c r="A421">
        <v>420</v>
      </c>
      <c r="B421" t="s">
        <v>1303</v>
      </c>
      <c r="C421">
        <v>7.2999999999999995E-2</v>
      </c>
    </row>
    <row r="422" spans="1:3" x14ac:dyDescent="0.25">
      <c r="A422">
        <v>421</v>
      </c>
      <c r="B422" t="s">
        <v>1304</v>
      </c>
      <c r="C422">
        <v>7.2999999999999995E-2</v>
      </c>
    </row>
    <row r="423" spans="1:3" x14ac:dyDescent="0.25">
      <c r="A423">
        <v>422</v>
      </c>
      <c r="B423" t="s">
        <v>1305</v>
      </c>
      <c r="C423">
        <v>7.2999999999999995E-2</v>
      </c>
    </row>
    <row r="424" spans="1:3" x14ac:dyDescent="0.25">
      <c r="A424">
        <v>423</v>
      </c>
      <c r="B424" t="s">
        <v>1306</v>
      </c>
      <c r="C424">
        <v>7.2999999999999995E-2</v>
      </c>
    </row>
    <row r="425" spans="1:3" x14ac:dyDescent="0.25">
      <c r="A425">
        <v>424</v>
      </c>
      <c r="B425" t="s">
        <v>1307</v>
      </c>
      <c r="C425">
        <v>7.1999999999999995E-2</v>
      </c>
    </row>
    <row r="426" spans="1:3" x14ac:dyDescent="0.25">
      <c r="A426">
        <v>425</v>
      </c>
      <c r="B426" t="s">
        <v>1308</v>
      </c>
      <c r="C426">
        <v>7.1999999999999995E-2</v>
      </c>
    </row>
    <row r="427" spans="1:3" x14ac:dyDescent="0.25">
      <c r="A427">
        <v>426</v>
      </c>
      <c r="B427" t="s">
        <v>1309</v>
      </c>
      <c r="C427">
        <v>7.1999999999999995E-2</v>
      </c>
    </row>
    <row r="428" spans="1:3" x14ac:dyDescent="0.25">
      <c r="A428">
        <v>427</v>
      </c>
      <c r="B428" t="s">
        <v>1310</v>
      </c>
      <c r="C428">
        <v>7.1999999999999995E-2</v>
      </c>
    </row>
    <row r="429" spans="1:3" x14ac:dyDescent="0.25">
      <c r="A429">
        <v>428</v>
      </c>
      <c r="B429" t="s">
        <v>1311</v>
      </c>
      <c r="C429">
        <v>7.0999999999999994E-2</v>
      </c>
    </row>
    <row r="430" spans="1:3" x14ac:dyDescent="0.25">
      <c r="A430">
        <v>429</v>
      </c>
      <c r="B430" t="s">
        <v>1312</v>
      </c>
      <c r="C430">
        <v>7.0999999999999994E-2</v>
      </c>
    </row>
    <row r="431" spans="1:3" x14ac:dyDescent="0.25">
      <c r="A431">
        <v>430</v>
      </c>
      <c r="B431" t="s">
        <v>1313</v>
      </c>
      <c r="C431">
        <v>7.0999999999999994E-2</v>
      </c>
    </row>
    <row r="432" spans="1:3" x14ac:dyDescent="0.25">
      <c r="A432">
        <v>431</v>
      </c>
      <c r="B432" t="s">
        <v>1314</v>
      </c>
      <c r="C432">
        <v>7.0999999999999994E-2</v>
      </c>
    </row>
    <row r="433" spans="1:3" x14ac:dyDescent="0.25">
      <c r="A433">
        <v>432</v>
      </c>
      <c r="B433" t="s">
        <v>1315</v>
      </c>
      <c r="C433">
        <v>7.0000000000000007E-2</v>
      </c>
    </row>
    <row r="434" spans="1:3" x14ac:dyDescent="0.25">
      <c r="A434">
        <v>433</v>
      </c>
      <c r="B434" t="s">
        <v>1316</v>
      </c>
      <c r="C434">
        <v>7.0000000000000007E-2</v>
      </c>
    </row>
    <row r="435" spans="1:3" x14ac:dyDescent="0.25">
      <c r="A435">
        <v>434</v>
      </c>
      <c r="B435" t="s">
        <v>1317</v>
      </c>
      <c r="C435">
        <v>7.0000000000000007E-2</v>
      </c>
    </row>
    <row r="436" spans="1:3" x14ac:dyDescent="0.25">
      <c r="A436">
        <v>435</v>
      </c>
      <c r="B436" t="s">
        <v>1318</v>
      </c>
      <c r="C436">
        <v>7.0000000000000007E-2</v>
      </c>
    </row>
    <row r="437" spans="1:3" x14ac:dyDescent="0.25">
      <c r="A437">
        <v>436</v>
      </c>
      <c r="B437" t="s">
        <v>1319</v>
      </c>
      <c r="C437">
        <v>7.0000000000000007E-2</v>
      </c>
    </row>
    <row r="438" spans="1:3" x14ac:dyDescent="0.25">
      <c r="A438">
        <v>437</v>
      </c>
      <c r="B438" t="s">
        <v>1320</v>
      </c>
      <c r="C438">
        <v>7.0000000000000007E-2</v>
      </c>
    </row>
    <row r="439" spans="1:3" x14ac:dyDescent="0.25">
      <c r="A439">
        <v>438</v>
      </c>
      <c r="B439" t="s">
        <v>1321</v>
      </c>
      <c r="C439">
        <v>7.0000000000000007E-2</v>
      </c>
    </row>
    <row r="440" spans="1:3" x14ac:dyDescent="0.25">
      <c r="A440">
        <v>439</v>
      </c>
      <c r="B440" t="s">
        <v>1322</v>
      </c>
      <c r="C440">
        <v>6.9000000000000006E-2</v>
      </c>
    </row>
    <row r="441" spans="1:3" x14ac:dyDescent="0.25">
      <c r="A441">
        <v>440</v>
      </c>
      <c r="B441" t="s">
        <v>1323</v>
      </c>
      <c r="C441">
        <v>6.9000000000000006E-2</v>
      </c>
    </row>
    <row r="442" spans="1:3" x14ac:dyDescent="0.25">
      <c r="A442">
        <v>441</v>
      </c>
      <c r="B442" t="s">
        <v>1324</v>
      </c>
      <c r="C442">
        <v>6.9000000000000006E-2</v>
      </c>
    </row>
    <row r="443" spans="1:3" x14ac:dyDescent="0.25">
      <c r="A443">
        <v>442</v>
      </c>
      <c r="B443" t="s">
        <v>1325</v>
      </c>
      <c r="C443">
        <v>6.9000000000000006E-2</v>
      </c>
    </row>
    <row r="444" spans="1:3" x14ac:dyDescent="0.25">
      <c r="A444">
        <v>443</v>
      </c>
      <c r="B444" t="s">
        <v>1326</v>
      </c>
      <c r="C444">
        <v>6.9000000000000006E-2</v>
      </c>
    </row>
    <row r="445" spans="1:3" x14ac:dyDescent="0.25">
      <c r="A445">
        <v>444</v>
      </c>
      <c r="B445" t="s">
        <v>1327</v>
      </c>
      <c r="C445">
        <v>6.9000000000000006E-2</v>
      </c>
    </row>
    <row r="446" spans="1:3" x14ac:dyDescent="0.25">
      <c r="A446">
        <v>445</v>
      </c>
      <c r="B446" t="s">
        <v>1328</v>
      </c>
      <c r="C446">
        <v>6.8000000000000005E-2</v>
      </c>
    </row>
    <row r="447" spans="1:3" x14ac:dyDescent="0.25">
      <c r="A447">
        <v>446</v>
      </c>
      <c r="B447" t="s">
        <v>1329</v>
      </c>
      <c r="C447">
        <v>6.8000000000000005E-2</v>
      </c>
    </row>
    <row r="448" spans="1:3" x14ac:dyDescent="0.25">
      <c r="A448">
        <v>447</v>
      </c>
      <c r="B448" t="s">
        <v>1330</v>
      </c>
      <c r="C448">
        <v>6.7000000000000004E-2</v>
      </c>
    </row>
    <row r="449" spans="1:3" x14ac:dyDescent="0.25">
      <c r="A449">
        <v>448</v>
      </c>
      <c r="B449" t="s">
        <v>1331</v>
      </c>
      <c r="C449">
        <v>6.7000000000000004E-2</v>
      </c>
    </row>
    <row r="450" spans="1:3" x14ac:dyDescent="0.25">
      <c r="A450">
        <v>449</v>
      </c>
      <c r="B450" t="s">
        <v>1332</v>
      </c>
      <c r="C450">
        <v>6.7000000000000004E-2</v>
      </c>
    </row>
    <row r="451" spans="1:3" x14ac:dyDescent="0.25">
      <c r="A451">
        <v>450</v>
      </c>
      <c r="B451" t="s">
        <v>1333</v>
      </c>
      <c r="C451">
        <v>6.7000000000000004E-2</v>
      </c>
    </row>
    <row r="452" spans="1:3" x14ac:dyDescent="0.25">
      <c r="A452">
        <v>451</v>
      </c>
      <c r="B452" t="s">
        <v>1334</v>
      </c>
      <c r="C452">
        <v>6.6000000000000003E-2</v>
      </c>
    </row>
    <row r="453" spans="1:3" x14ac:dyDescent="0.25">
      <c r="A453">
        <v>452</v>
      </c>
      <c r="B453" t="s">
        <v>1335</v>
      </c>
      <c r="C453">
        <v>6.6000000000000003E-2</v>
      </c>
    </row>
    <row r="454" spans="1:3" x14ac:dyDescent="0.25">
      <c r="A454">
        <v>453</v>
      </c>
      <c r="B454" t="s">
        <v>1336</v>
      </c>
      <c r="C454">
        <v>6.6000000000000003E-2</v>
      </c>
    </row>
    <row r="455" spans="1:3" x14ac:dyDescent="0.25">
      <c r="A455">
        <v>454</v>
      </c>
      <c r="B455" t="s">
        <v>1337</v>
      </c>
      <c r="C455">
        <v>6.6000000000000003E-2</v>
      </c>
    </row>
    <row r="456" spans="1:3" x14ac:dyDescent="0.25">
      <c r="A456">
        <v>455</v>
      </c>
      <c r="B456" t="s">
        <v>1338</v>
      </c>
      <c r="C456">
        <v>6.5000000000000002E-2</v>
      </c>
    </row>
    <row r="457" spans="1:3" x14ac:dyDescent="0.25">
      <c r="A457">
        <v>456</v>
      </c>
      <c r="B457" t="s">
        <v>1339</v>
      </c>
      <c r="C457">
        <v>6.5000000000000002E-2</v>
      </c>
    </row>
    <row r="458" spans="1:3" x14ac:dyDescent="0.25">
      <c r="A458">
        <v>457</v>
      </c>
      <c r="B458" t="s">
        <v>1340</v>
      </c>
      <c r="C458">
        <v>6.5000000000000002E-2</v>
      </c>
    </row>
    <row r="459" spans="1:3" x14ac:dyDescent="0.25">
      <c r="A459">
        <v>458</v>
      </c>
      <c r="B459" t="s">
        <v>1341</v>
      </c>
      <c r="C459">
        <v>6.4000000000000001E-2</v>
      </c>
    </row>
    <row r="460" spans="1:3" x14ac:dyDescent="0.25">
      <c r="A460">
        <v>459</v>
      </c>
      <c r="B460" t="s">
        <v>1342</v>
      </c>
      <c r="C460">
        <v>6.4000000000000001E-2</v>
      </c>
    </row>
    <row r="461" spans="1:3" x14ac:dyDescent="0.25">
      <c r="A461">
        <v>460</v>
      </c>
      <c r="B461" t="s">
        <v>1343</v>
      </c>
      <c r="C461">
        <v>6.4000000000000001E-2</v>
      </c>
    </row>
    <row r="462" spans="1:3" x14ac:dyDescent="0.25">
      <c r="A462">
        <v>461</v>
      </c>
      <c r="B462" t="s">
        <v>1344</v>
      </c>
      <c r="C462">
        <v>6.4000000000000001E-2</v>
      </c>
    </row>
    <row r="463" spans="1:3" x14ac:dyDescent="0.25">
      <c r="A463">
        <v>462</v>
      </c>
      <c r="B463" t="s">
        <v>1345</v>
      </c>
      <c r="C463">
        <v>6.3E-2</v>
      </c>
    </row>
    <row r="464" spans="1:3" x14ac:dyDescent="0.25">
      <c r="A464">
        <v>463</v>
      </c>
      <c r="B464" t="s">
        <v>1346</v>
      </c>
      <c r="C464">
        <v>6.3E-2</v>
      </c>
    </row>
    <row r="465" spans="1:3" x14ac:dyDescent="0.25">
      <c r="A465">
        <v>464</v>
      </c>
      <c r="B465" t="s">
        <v>1347</v>
      </c>
      <c r="C465">
        <v>6.2E-2</v>
      </c>
    </row>
    <row r="466" spans="1:3" x14ac:dyDescent="0.25">
      <c r="A466">
        <v>465</v>
      </c>
      <c r="B466" t="s">
        <v>1348</v>
      </c>
      <c r="C466">
        <v>6.2E-2</v>
      </c>
    </row>
    <row r="467" spans="1:3" x14ac:dyDescent="0.25">
      <c r="A467">
        <v>466</v>
      </c>
      <c r="B467" t="s">
        <v>1349</v>
      </c>
      <c r="C467">
        <v>6.2E-2</v>
      </c>
    </row>
    <row r="468" spans="1:3" x14ac:dyDescent="0.25">
      <c r="A468">
        <v>467</v>
      </c>
      <c r="B468" t="s">
        <v>1350</v>
      </c>
      <c r="C468">
        <v>6.0999999999999999E-2</v>
      </c>
    </row>
    <row r="469" spans="1:3" x14ac:dyDescent="0.25">
      <c r="A469">
        <v>468</v>
      </c>
      <c r="B469" t="s">
        <v>1351</v>
      </c>
      <c r="C469">
        <v>6.0999999999999999E-2</v>
      </c>
    </row>
    <row r="470" spans="1:3" x14ac:dyDescent="0.25">
      <c r="A470">
        <v>469</v>
      </c>
      <c r="B470" t="s">
        <v>1352</v>
      </c>
      <c r="C470">
        <v>6.0999999999999999E-2</v>
      </c>
    </row>
    <row r="471" spans="1:3" x14ac:dyDescent="0.25">
      <c r="A471">
        <v>470</v>
      </c>
      <c r="B471" t="s">
        <v>1353</v>
      </c>
      <c r="C471">
        <v>6.0999999999999999E-2</v>
      </c>
    </row>
    <row r="472" spans="1:3" x14ac:dyDescent="0.25">
      <c r="A472">
        <v>471</v>
      </c>
      <c r="B472" t="s">
        <v>1354</v>
      </c>
      <c r="C472">
        <v>6.0999999999999999E-2</v>
      </c>
    </row>
    <row r="473" spans="1:3" x14ac:dyDescent="0.25">
      <c r="A473">
        <v>472</v>
      </c>
      <c r="B473" t="s">
        <v>1355</v>
      </c>
      <c r="C473">
        <v>6.0999999999999999E-2</v>
      </c>
    </row>
    <row r="474" spans="1:3" x14ac:dyDescent="0.25">
      <c r="A474">
        <v>473</v>
      </c>
      <c r="B474" t="s">
        <v>1356</v>
      </c>
      <c r="C474">
        <v>6.0999999999999999E-2</v>
      </c>
    </row>
    <row r="475" spans="1:3" x14ac:dyDescent="0.25">
      <c r="A475">
        <v>474</v>
      </c>
      <c r="B475" t="s">
        <v>1357</v>
      </c>
      <c r="C475">
        <v>6.0999999999999999E-2</v>
      </c>
    </row>
    <row r="476" spans="1:3" x14ac:dyDescent="0.25">
      <c r="A476">
        <v>475</v>
      </c>
      <c r="B476" t="s">
        <v>1358</v>
      </c>
      <c r="C476">
        <v>6.0999999999999999E-2</v>
      </c>
    </row>
    <row r="477" spans="1:3" x14ac:dyDescent="0.25">
      <c r="A477">
        <v>476</v>
      </c>
      <c r="B477" t="s">
        <v>1359</v>
      </c>
      <c r="C477">
        <v>0.06</v>
      </c>
    </row>
    <row r="478" spans="1:3" x14ac:dyDescent="0.25">
      <c r="A478">
        <v>477</v>
      </c>
      <c r="B478" t="s">
        <v>1360</v>
      </c>
      <c r="C478">
        <v>0.06</v>
      </c>
    </row>
    <row r="479" spans="1:3" x14ac:dyDescent="0.25">
      <c r="A479">
        <v>478</v>
      </c>
      <c r="B479" t="s">
        <v>1361</v>
      </c>
      <c r="C479">
        <v>0.06</v>
      </c>
    </row>
    <row r="480" spans="1:3" x14ac:dyDescent="0.25">
      <c r="A480">
        <v>479</v>
      </c>
      <c r="B480" t="s">
        <v>1362</v>
      </c>
      <c r="C480">
        <v>0.06</v>
      </c>
    </row>
    <row r="481" spans="1:3" x14ac:dyDescent="0.25">
      <c r="A481">
        <v>480</v>
      </c>
      <c r="B481" t="s">
        <v>1363</v>
      </c>
      <c r="C481">
        <v>5.8999999999999997E-2</v>
      </c>
    </row>
    <row r="482" spans="1:3" x14ac:dyDescent="0.25">
      <c r="A482">
        <v>481</v>
      </c>
      <c r="B482" t="s">
        <v>1364</v>
      </c>
      <c r="C482">
        <v>5.8999999999999997E-2</v>
      </c>
    </row>
    <row r="483" spans="1:3" x14ac:dyDescent="0.25">
      <c r="A483">
        <v>482</v>
      </c>
      <c r="B483" t="s">
        <v>1365</v>
      </c>
      <c r="C483">
        <v>5.8999999999999997E-2</v>
      </c>
    </row>
    <row r="484" spans="1:3" x14ac:dyDescent="0.25">
      <c r="A484">
        <v>483</v>
      </c>
      <c r="B484" t="s">
        <v>1366</v>
      </c>
      <c r="C484">
        <v>5.8999999999999997E-2</v>
      </c>
    </row>
    <row r="485" spans="1:3" x14ac:dyDescent="0.25">
      <c r="A485">
        <v>484</v>
      </c>
      <c r="B485" t="s">
        <v>1367</v>
      </c>
      <c r="C485">
        <v>5.8999999999999997E-2</v>
      </c>
    </row>
    <row r="486" spans="1:3" x14ac:dyDescent="0.25">
      <c r="A486">
        <v>485</v>
      </c>
      <c r="B486" t="s">
        <v>1368</v>
      </c>
      <c r="C486">
        <v>5.8000000000000003E-2</v>
      </c>
    </row>
    <row r="487" spans="1:3" x14ac:dyDescent="0.25">
      <c r="A487">
        <v>486</v>
      </c>
      <c r="B487" t="s">
        <v>1369</v>
      </c>
      <c r="C487">
        <v>5.8000000000000003E-2</v>
      </c>
    </row>
    <row r="488" spans="1:3" x14ac:dyDescent="0.25">
      <c r="A488">
        <v>487</v>
      </c>
      <c r="B488" t="s">
        <v>1370</v>
      </c>
      <c r="C488">
        <v>5.7000000000000002E-2</v>
      </c>
    </row>
    <row r="489" spans="1:3" x14ac:dyDescent="0.25">
      <c r="A489">
        <v>488</v>
      </c>
      <c r="B489" t="s">
        <v>1371</v>
      </c>
      <c r="C489">
        <v>5.7000000000000002E-2</v>
      </c>
    </row>
    <row r="490" spans="1:3" x14ac:dyDescent="0.25">
      <c r="A490">
        <v>489</v>
      </c>
      <c r="B490" t="s">
        <v>1372</v>
      </c>
      <c r="C490">
        <v>5.7000000000000002E-2</v>
      </c>
    </row>
    <row r="491" spans="1:3" x14ac:dyDescent="0.25">
      <c r="A491">
        <v>490</v>
      </c>
      <c r="B491" t="s">
        <v>1373</v>
      </c>
      <c r="C491">
        <v>5.7000000000000002E-2</v>
      </c>
    </row>
    <row r="492" spans="1:3" x14ac:dyDescent="0.25">
      <c r="A492">
        <v>491</v>
      </c>
      <c r="B492" t="s">
        <v>1374</v>
      </c>
      <c r="C492">
        <v>5.7000000000000002E-2</v>
      </c>
    </row>
    <row r="493" spans="1:3" x14ac:dyDescent="0.25">
      <c r="A493">
        <v>492</v>
      </c>
      <c r="B493" t="s">
        <v>1375</v>
      </c>
      <c r="C493">
        <v>5.7000000000000002E-2</v>
      </c>
    </row>
    <row r="494" spans="1:3" x14ac:dyDescent="0.25">
      <c r="A494">
        <v>493</v>
      </c>
      <c r="B494" t="s">
        <v>1376</v>
      </c>
      <c r="C494">
        <v>5.7000000000000002E-2</v>
      </c>
    </row>
    <row r="495" spans="1:3" x14ac:dyDescent="0.25">
      <c r="A495">
        <v>494</v>
      </c>
      <c r="B495" t="s">
        <v>1377</v>
      </c>
      <c r="C495">
        <v>5.6000000000000001E-2</v>
      </c>
    </row>
    <row r="496" spans="1:3" x14ac:dyDescent="0.25">
      <c r="A496">
        <v>495</v>
      </c>
      <c r="B496" t="s">
        <v>1378</v>
      </c>
      <c r="C496">
        <v>5.6000000000000001E-2</v>
      </c>
    </row>
    <row r="497" spans="1:3" x14ac:dyDescent="0.25">
      <c r="A497">
        <v>496</v>
      </c>
      <c r="B497" t="s">
        <v>1379</v>
      </c>
      <c r="C497">
        <v>5.5E-2</v>
      </c>
    </row>
    <row r="498" spans="1:3" x14ac:dyDescent="0.25">
      <c r="A498">
        <v>497</v>
      </c>
      <c r="B498" t="s">
        <v>1380</v>
      </c>
      <c r="C498">
        <v>5.5E-2</v>
      </c>
    </row>
    <row r="499" spans="1:3" x14ac:dyDescent="0.25">
      <c r="A499">
        <v>498</v>
      </c>
      <c r="B499" t="s">
        <v>1381</v>
      </c>
      <c r="C499">
        <v>5.5E-2</v>
      </c>
    </row>
    <row r="500" spans="1:3" x14ac:dyDescent="0.25">
      <c r="A500">
        <v>499</v>
      </c>
      <c r="B500" t="s">
        <v>1382</v>
      </c>
      <c r="C500">
        <v>5.5E-2</v>
      </c>
    </row>
    <row r="501" spans="1:3" x14ac:dyDescent="0.25">
      <c r="A501">
        <v>500</v>
      </c>
      <c r="B501" t="s">
        <v>1383</v>
      </c>
      <c r="C501">
        <v>5.5E-2</v>
      </c>
    </row>
    <row r="502" spans="1:3" x14ac:dyDescent="0.25">
      <c r="A502">
        <v>501</v>
      </c>
      <c r="B502" t="s">
        <v>1384</v>
      </c>
      <c r="C502">
        <v>5.3999999999999999E-2</v>
      </c>
    </row>
    <row r="503" spans="1:3" x14ac:dyDescent="0.25">
      <c r="A503">
        <v>502</v>
      </c>
      <c r="B503" t="s">
        <v>1385</v>
      </c>
      <c r="C503">
        <v>5.3999999999999999E-2</v>
      </c>
    </row>
    <row r="504" spans="1:3" x14ac:dyDescent="0.25">
      <c r="A504">
        <v>503</v>
      </c>
      <c r="B504" t="s">
        <v>1386</v>
      </c>
      <c r="C504">
        <v>5.3999999999999999E-2</v>
      </c>
    </row>
    <row r="505" spans="1:3" x14ac:dyDescent="0.25">
      <c r="A505">
        <v>504</v>
      </c>
      <c r="B505" t="s">
        <v>1387</v>
      </c>
      <c r="C505">
        <v>5.2999999999999999E-2</v>
      </c>
    </row>
    <row r="506" spans="1:3" x14ac:dyDescent="0.25">
      <c r="A506">
        <v>505</v>
      </c>
      <c r="B506" t="s">
        <v>1388</v>
      </c>
      <c r="C506">
        <v>5.2999999999999999E-2</v>
      </c>
    </row>
    <row r="507" spans="1:3" x14ac:dyDescent="0.25">
      <c r="A507">
        <v>506</v>
      </c>
      <c r="B507" t="s">
        <v>1389</v>
      </c>
      <c r="C507">
        <v>5.2999999999999999E-2</v>
      </c>
    </row>
    <row r="508" spans="1:3" x14ac:dyDescent="0.25">
      <c r="A508">
        <v>507</v>
      </c>
      <c r="B508" t="s">
        <v>1390</v>
      </c>
      <c r="C508">
        <v>5.2999999999999999E-2</v>
      </c>
    </row>
    <row r="509" spans="1:3" x14ac:dyDescent="0.25">
      <c r="A509">
        <v>508</v>
      </c>
      <c r="B509" t="s">
        <v>1391</v>
      </c>
      <c r="C509">
        <v>5.2999999999999999E-2</v>
      </c>
    </row>
    <row r="510" spans="1:3" x14ac:dyDescent="0.25">
      <c r="A510">
        <v>509</v>
      </c>
      <c r="B510" t="s">
        <v>1392</v>
      </c>
      <c r="C510">
        <v>5.1999999999999998E-2</v>
      </c>
    </row>
    <row r="511" spans="1:3" x14ac:dyDescent="0.25">
      <c r="A511">
        <v>510</v>
      </c>
      <c r="B511" t="s">
        <v>1393</v>
      </c>
      <c r="C511">
        <v>5.1999999999999998E-2</v>
      </c>
    </row>
    <row r="512" spans="1:3" x14ac:dyDescent="0.25">
      <c r="A512">
        <v>511</v>
      </c>
      <c r="B512" t="s">
        <v>1394</v>
      </c>
      <c r="C512">
        <v>5.1999999999999998E-2</v>
      </c>
    </row>
    <row r="513" spans="1:3" x14ac:dyDescent="0.25">
      <c r="A513">
        <v>512</v>
      </c>
      <c r="B513" t="s">
        <v>1395</v>
      </c>
      <c r="C513">
        <v>5.1999999999999998E-2</v>
      </c>
    </row>
    <row r="514" spans="1:3" x14ac:dyDescent="0.25">
      <c r="A514">
        <v>513</v>
      </c>
      <c r="B514" t="s">
        <v>1396</v>
      </c>
      <c r="C514">
        <v>5.1999999999999998E-2</v>
      </c>
    </row>
    <row r="515" spans="1:3" x14ac:dyDescent="0.25">
      <c r="A515">
        <v>514</v>
      </c>
      <c r="B515" t="s">
        <v>1397</v>
      </c>
      <c r="C515">
        <v>5.1999999999999998E-2</v>
      </c>
    </row>
    <row r="516" spans="1:3" x14ac:dyDescent="0.25">
      <c r="A516">
        <v>515</v>
      </c>
      <c r="B516" t="s">
        <v>1398</v>
      </c>
      <c r="C516">
        <v>5.1999999999999998E-2</v>
      </c>
    </row>
    <row r="517" spans="1:3" x14ac:dyDescent="0.25">
      <c r="A517">
        <v>516</v>
      </c>
      <c r="B517" t="s">
        <v>1399</v>
      </c>
      <c r="C517">
        <v>5.1999999999999998E-2</v>
      </c>
    </row>
    <row r="518" spans="1:3" x14ac:dyDescent="0.25">
      <c r="A518">
        <v>517</v>
      </c>
      <c r="B518" t="s">
        <v>1400</v>
      </c>
      <c r="C518">
        <v>5.1999999999999998E-2</v>
      </c>
    </row>
    <row r="519" spans="1:3" x14ac:dyDescent="0.25">
      <c r="A519">
        <v>518</v>
      </c>
      <c r="B519" t="s">
        <v>1401</v>
      </c>
      <c r="C519">
        <v>5.0999999999999997E-2</v>
      </c>
    </row>
    <row r="520" spans="1:3" x14ac:dyDescent="0.25">
      <c r="A520">
        <v>519</v>
      </c>
      <c r="B520" t="s">
        <v>1402</v>
      </c>
      <c r="C520">
        <v>5.0999999999999997E-2</v>
      </c>
    </row>
    <row r="521" spans="1:3" x14ac:dyDescent="0.25">
      <c r="A521">
        <v>520</v>
      </c>
      <c r="B521" t="s">
        <v>1403</v>
      </c>
      <c r="C521">
        <v>5.0999999999999997E-2</v>
      </c>
    </row>
    <row r="522" spans="1:3" x14ac:dyDescent="0.25">
      <c r="A522">
        <v>521</v>
      </c>
      <c r="B522" t="s">
        <v>1404</v>
      </c>
      <c r="C522">
        <v>0.05</v>
      </c>
    </row>
    <row r="523" spans="1:3" x14ac:dyDescent="0.25">
      <c r="A523">
        <v>522</v>
      </c>
      <c r="B523" t="s">
        <v>1405</v>
      </c>
      <c r="C523">
        <v>0.05</v>
      </c>
    </row>
    <row r="524" spans="1:3" x14ac:dyDescent="0.25">
      <c r="A524">
        <v>523</v>
      </c>
      <c r="B524" t="s">
        <v>1406</v>
      </c>
      <c r="C524">
        <v>0.05</v>
      </c>
    </row>
    <row r="525" spans="1:3" x14ac:dyDescent="0.25">
      <c r="A525">
        <v>524</v>
      </c>
      <c r="B525" t="s">
        <v>1407</v>
      </c>
      <c r="C525">
        <v>0.05</v>
      </c>
    </row>
    <row r="526" spans="1:3" x14ac:dyDescent="0.25">
      <c r="A526">
        <v>525</v>
      </c>
      <c r="B526" t="s">
        <v>1408</v>
      </c>
      <c r="C526">
        <v>0.05</v>
      </c>
    </row>
    <row r="527" spans="1:3" x14ac:dyDescent="0.25">
      <c r="A527">
        <v>526</v>
      </c>
      <c r="B527" t="s">
        <v>1409</v>
      </c>
      <c r="C527">
        <v>0.05</v>
      </c>
    </row>
    <row r="528" spans="1:3" x14ac:dyDescent="0.25">
      <c r="A528">
        <v>527</v>
      </c>
      <c r="B528" t="s">
        <v>1410</v>
      </c>
      <c r="C528">
        <v>4.9000000000000002E-2</v>
      </c>
    </row>
    <row r="529" spans="1:3" x14ac:dyDescent="0.25">
      <c r="A529">
        <v>528</v>
      </c>
      <c r="B529" t="s">
        <v>1411</v>
      </c>
      <c r="C529">
        <v>4.9000000000000002E-2</v>
      </c>
    </row>
    <row r="530" spans="1:3" x14ac:dyDescent="0.25">
      <c r="A530">
        <v>529</v>
      </c>
      <c r="B530" t="s">
        <v>1412</v>
      </c>
      <c r="C530">
        <v>4.9000000000000002E-2</v>
      </c>
    </row>
    <row r="531" spans="1:3" x14ac:dyDescent="0.25">
      <c r="A531">
        <v>530</v>
      </c>
      <c r="B531" t="s">
        <v>1413</v>
      </c>
      <c r="C531">
        <v>4.9000000000000002E-2</v>
      </c>
    </row>
    <row r="532" spans="1:3" x14ac:dyDescent="0.25">
      <c r="A532">
        <v>531</v>
      </c>
      <c r="B532" t="s">
        <v>1414</v>
      </c>
      <c r="C532">
        <v>4.9000000000000002E-2</v>
      </c>
    </row>
    <row r="533" spans="1:3" x14ac:dyDescent="0.25">
      <c r="A533">
        <v>532</v>
      </c>
      <c r="B533" t="s">
        <v>1415</v>
      </c>
      <c r="C533">
        <v>4.9000000000000002E-2</v>
      </c>
    </row>
    <row r="534" spans="1:3" x14ac:dyDescent="0.25">
      <c r="A534">
        <v>533</v>
      </c>
      <c r="B534" t="s">
        <v>1416</v>
      </c>
      <c r="C534">
        <v>4.9000000000000002E-2</v>
      </c>
    </row>
    <row r="535" spans="1:3" x14ac:dyDescent="0.25">
      <c r="A535">
        <v>534</v>
      </c>
      <c r="B535" t="s">
        <v>1417</v>
      </c>
      <c r="C535">
        <v>4.9000000000000002E-2</v>
      </c>
    </row>
    <row r="536" spans="1:3" x14ac:dyDescent="0.25">
      <c r="A536">
        <v>535</v>
      </c>
      <c r="B536" t="s">
        <v>1418</v>
      </c>
      <c r="C536">
        <v>4.9000000000000002E-2</v>
      </c>
    </row>
    <row r="537" spans="1:3" x14ac:dyDescent="0.25">
      <c r="A537">
        <v>536</v>
      </c>
      <c r="B537" t="s">
        <v>1419</v>
      </c>
      <c r="C537">
        <v>4.8000000000000001E-2</v>
      </c>
    </row>
    <row r="538" spans="1:3" x14ac:dyDescent="0.25">
      <c r="A538">
        <v>537</v>
      </c>
      <c r="B538" t="s">
        <v>1420</v>
      </c>
      <c r="C538">
        <v>4.8000000000000001E-2</v>
      </c>
    </row>
    <row r="539" spans="1:3" x14ac:dyDescent="0.25">
      <c r="A539">
        <v>538</v>
      </c>
      <c r="B539" t="s">
        <v>1421</v>
      </c>
      <c r="C539">
        <v>4.8000000000000001E-2</v>
      </c>
    </row>
    <row r="540" spans="1:3" x14ac:dyDescent="0.25">
      <c r="A540">
        <v>539</v>
      </c>
      <c r="B540" t="s">
        <v>1422</v>
      </c>
      <c r="C540">
        <v>4.8000000000000001E-2</v>
      </c>
    </row>
    <row r="541" spans="1:3" x14ac:dyDescent="0.25">
      <c r="A541">
        <v>540</v>
      </c>
      <c r="B541" t="s">
        <v>1423</v>
      </c>
      <c r="C541">
        <v>4.8000000000000001E-2</v>
      </c>
    </row>
    <row r="542" spans="1:3" x14ac:dyDescent="0.25">
      <c r="A542">
        <v>541</v>
      </c>
      <c r="B542" t="s">
        <v>1424</v>
      </c>
      <c r="C542">
        <v>4.8000000000000001E-2</v>
      </c>
    </row>
    <row r="543" spans="1:3" x14ac:dyDescent="0.25">
      <c r="A543">
        <v>542</v>
      </c>
      <c r="B543" t="s">
        <v>1425</v>
      </c>
      <c r="C543">
        <v>4.7E-2</v>
      </c>
    </row>
    <row r="544" spans="1:3" x14ac:dyDescent="0.25">
      <c r="A544">
        <v>543</v>
      </c>
      <c r="B544" t="s">
        <v>1426</v>
      </c>
      <c r="C544">
        <v>4.7E-2</v>
      </c>
    </row>
    <row r="545" spans="1:3" x14ac:dyDescent="0.25">
      <c r="A545">
        <v>544</v>
      </c>
      <c r="B545" t="s">
        <v>1427</v>
      </c>
      <c r="C545">
        <v>4.7E-2</v>
      </c>
    </row>
    <row r="546" spans="1:3" x14ac:dyDescent="0.25">
      <c r="A546">
        <v>545</v>
      </c>
      <c r="B546" t="s">
        <v>1428</v>
      </c>
      <c r="C546">
        <v>4.7E-2</v>
      </c>
    </row>
    <row r="547" spans="1:3" x14ac:dyDescent="0.25">
      <c r="A547">
        <v>546</v>
      </c>
      <c r="B547" t="s">
        <v>1429</v>
      </c>
      <c r="C547">
        <v>4.7E-2</v>
      </c>
    </row>
    <row r="548" spans="1:3" x14ac:dyDescent="0.25">
      <c r="A548">
        <v>547</v>
      </c>
      <c r="B548" t="s">
        <v>1430</v>
      </c>
      <c r="C548">
        <v>4.7E-2</v>
      </c>
    </row>
    <row r="549" spans="1:3" x14ac:dyDescent="0.25">
      <c r="A549">
        <v>548</v>
      </c>
      <c r="B549" t="s">
        <v>1431</v>
      </c>
      <c r="C549">
        <v>4.7E-2</v>
      </c>
    </row>
    <row r="550" spans="1:3" x14ac:dyDescent="0.25">
      <c r="A550">
        <v>549</v>
      </c>
      <c r="B550" t="s">
        <v>1432</v>
      </c>
      <c r="C550">
        <v>4.7E-2</v>
      </c>
    </row>
    <row r="551" spans="1:3" x14ac:dyDescent="0.25">
      <c r="A551">
        <v>550</v>
      </c>
      <c r="B551" t="s">
        <v>1433</v>
      </c>
      <c r="C551">
        <v>4.7E-2</v>
      </c>
    </row>
    <row r="552" spans="1:3" x14ac:dyDescent="0.25">
      <c r="A552">
        <v>551</v>
      </c>
      <c r="B552" t="s">
        <v>1434</v>
      </c>
      <c r="C552">
        <v>4.7E-2</v>
      </c>
    </row>
    <row r="553" spans="1:3" x14ac:dyDescent="0.25">
      <c r="A553">
        <v>552</v>
      </c>
      <c r="B553" t="s">
        <v>1435</v>
      </c>
      <c r="C553">
        <v>4.7E-2</v>
      </c>
    </row>
    <row r="554" spans="1:3" x14ac:dyDescent="0.25">
      <c r="A554">
        <v>553</v>
      </c>
      <c r="B554" t="s">
        <v>1436</v>
      </c>
      <c r="C554">
        <v>4.7E-2</v>
      </c>
    </row>
    <row r="555" spans="1:3" x14ac:dyDescent="0.25">
      <c r="A555">
        <v>554</v>
      </c>
      <c r="B555" t="s">
        <v>1437</v>
      </c>
      <c r="C555">
        <v>4.7E-2</v>
      </c>
    </row>
    <row r="556" spans="1:3" x14ac:dyDescent="0.25">
      <c r="A556">
        <v>555</v>
      </c>
      <c r="B556" t="s">
        <v>1438</v>
      </c>
      <c r="C556">
        <v>4.7E-2</v>
      </c>
    </row>
    <row r="557" spans="1:3" x14ac:dyDescent="0.25">
      <c r="A557">
        <v>556</v>
      </c>
      <c r="B557" t="s">
        <v>1439</v>
      </c>
      <c r="C557">
        <v>4.5999999999999999E-2</v>
      </c>
    </row>
    <row r="558" spans="1:3" x14ac:dyDescent="0.25">
      <c r="A558">
        <v>557</v>
      </c>
      <c r="B558" t="s">
        <v>1440</v>
      </c>
      <c r="C558">
        <v>4.5999999999999999E-2</v>
      </c>
    </row>
    <row r="559" spans="1:3" x14ac:dyDescent="0.25">
      <c r="A559">
        <v>558</v>
      </c>
      <c r="B559" t="s">
        <v>1441</v>
      </c>
      <c r="C559">
        <v>4.5999999999999999E-2</v>
      </c>
    </row>
    <row r="560" spans="1:3" x14ac:dyDescent="0.25">
      <c r="A560">
        <v>559</v>
      </c>
      <c r="B560" t="s">
        <v>1442</v>
      </c>
      <c r="C560">
        <v>4.5999999999999999E-2</v>
      </c>
    </row>
    <row r="561" spans="1:3" x14ac:dyDescent="0.25">
      <c r="A561">
        <v>560</v>
      </c>
      <c r="B561" t="s">
        <v>1443</v>
      </c>
      <c r="C561">
        <v>4.5999999999999999E-2</v>
      </c>
    </row>
    <row r="562" spans="1:3" x14ac:dyDescent="0.25">
      <c r="A562">
        <v>561</v>
      </c>
      <c r="B562" t="s">
        <v>1444</v>
      </c>
      <c r="C562">
        <v>4.5999999999999999E-2</v>
      </c>
    </row>
    <row r="563" spans="1:3" x14ac:dyDescent="0.25">
      <c r="A563">
        <v>562</v>
      </c>
      <c r="B563" t="s">
        <v>1445</v>
      </c>
      <c r="C563">
        <v>4.5999999999999999E-2</v>
      </c>
    </row>
    <row r="564" spans="1:3" x14ac:dyDescent="0.25">
      <c r="A564">
        <v>563</v>
      </c>
      <c r="B564" t="s">
        <v>1446</v>
      </c>
      <c r="C564">
        <v>4.5999999999999999E-2</v>
      </c>
    </row>
    <row r="565" spans="1:3" x14ac:dyDescent="0.25">
      <c r="A565">
        <v>564</v>
      </c>
      <c r="B565" t="s">
        <v>1447</v>
      </c>
      <c r="C565">
        <v>4.5999999999999999E-2</v>
      </c>
    </row>
    <row r="566" spans="1:3" x14ac:dyDescent="0.25">
      <c r="A566">
        <v>565</v>
      </c>
      <c r="B566" t="s">
        <v>1448</v>
      </c>
      <c r="C566">
        <v>4.4999999999999998E-2</v>
      </c>
    </row>
    <row r="567" spans="1:3" x14ac:dyDescent="0.25">
      <c r="A567">
        <v>566</v>
      </c>
      <c r="B567" t="s">
        <v>1449</v>
      </c>
      <c r="C567">
        <v>4.4999999999999998E-2</v>
      </c>
    </row>
    <row r="568" spans="1:3" x14ac:dyDescent="0.25">
      <c r="A568">
        <v>567</v>
      </c>
      <c r="B568" t="s">
        <v>1450</v>
      </c>
      <c r="C568">
        <v>4.4999999999999998E-2</v>
      </c>
    </row>
    <row r="569" spans="1:3" x14ac:dyDescent="0.25">
      <c r="A569">
        <v>568</v>
      </c>
      <c r="B569" t="s">
        <v>1451</v>
      </c>
      <c r="C569">
        <v>4.4999999999999998E-2</v>
      </c>
    </row>
    <row r="570" spans="1:3" x14ac:dyDescent="0.25">
      <c r="A570">
        <v>569</v>
      </c>
      <c r="B570" t="s">
        <v>1452</v>
      </c>
      <c r="C570">
        <v>4.4999999999999998E-2</v>
      </c>
    </row>
    <row r="571" spans="1:3" x14ac:dyDescent="0.25">
      <c r="A571">
        <v>570</v>
      </c>
      <c r="B571" t="s">
        <v>1453</v>
      </c>
      <c r="C571">
        <v>4.3999999999999997E-2</v>
      </c>
    </row>
    <row r="572" spans="1:3" x14ac:dyDescent="0.25">
      <c r="A572">
        <v>571</v>
      </c>
      <c r="B572" t="s">
        <v>1454</v>
      </c>
      <c r="C572">
        <v>4.3999999999999997E-2</v>
      </c>
    </row>
    <row r="573" spans="1:3" x14ac:dyDescent="0.25">
      <c r="A573">
        <v>572</v>
      </c>
      <c r="B573" t="s">
        <v>1455</v>
      </c>
      <c r="C573">
        <v>4.2999999999999997E-2</v>
      </c>
    </row>
    <row r="574" spans="1:3" x14ac:dyDescent="0.25">
      <c r="A574">
        <v>573</v>
      </c>
      <c r="B574" t="s">
        <v>1456</v>
      </c>
      <c r="C574">
        <v>4.2999999999999997E-2</v>
      </c>
    </row>
    <row r="575" spans="1:3" x14ac:dyDescent="0.25">
      <c r="A575">
        <v>574</v>
      </c>
      <c r="B575" t="s">
        <v>1457</v>
      </c>
      <c r="C575">
        <v>4.2999999999999997E-2</v>
      </c>
    </row>
    <row r="576" spans="1:3" x14ac:dyDescent="0.25">
      <c r="A576">
        <v>575</v>
      </c>
      <c r="B576" t="s">
        <v>1458</v>
      </c>
      <c r="C576">
        <v>4.2999999999999997E-2</v>
      </c>
    </row>
    <row r="577" spans="1:3" x14ac:dyDescent="0.25">
      <c r="A577">
        <v>576</v>
      </c>
      <c r="B577" t="s">
        <v>1459</v>
      </c>
      <c r="C577">
        <v>4.2999999999999997E-2</v>
      </c>
    </row>
    <row r="578" spans="1:3" x14ac:dyDescent="0.25">
      <c r="A578">
        <v>577</v>
      </c>
      <c r="B578" t="s">
        <v>1460</v>
      </c>
      <c r="C578">
        <v>4.2999999999999997E-2</v>
      </c>
    </row>
    <row r="579" spans="1:3" x14ac:dyDescent="0.25">
      <c r="A579">
        <v>578</v>
      </c>
      <c r="B579" t="s">
        <v>1461</v>
      </c>
      <c r="C579">
        <v>4.2999999999999997E-2</v>
      </c>
    </row>
    <row r="580" spans="1:3" x14ac:dyDescent="0.25">
      <c r="A580">
        <v>579</v>
      </c>
      <c r="B580" t="s">
        <v>1462</v>
      </c>
      <c r="C580">
        <v>4.2999999999999997E-2</v>
      </c>
    </row>
    <row r="581" spans="1:3" x14ac:dyDescent="0.25">
      <c r="A581">
        <v>580</v>
      </c>
      <c r="B581" t="s">
        <v>1463</v>
      </c>
      <c r="C581">
        <v>4.2999999999999997E-2</v>
      </c>
    </row>
    <row r="582" spans="1:3" x14ac:dyDescent="0.25">
      <c r="A582">
        <v>581</v>
      </c>
      <c r="B582" t="s">
        <v>1464</v>
      </c>
      <c r="C582">
        <v>4.2000000000000003E-2</v>
      </c>
    </row>
    <row r="583" spans="1:3" x14ac:dyDescent="0.25">
      <c r="A583">
        <v>582</v>
      </c>
      <c r="B583" t="s">
        <v>1465</v>
      </c>
      <c r="C583">
        <v>4.2000000000000003E-2</v>
      </c>
    </row>
    <row r="584" spans="1:3" x14ac:dyDescent="0.25">
      <c r="A584">
        <v>583</v>
      </c>
      <c r="B584" t="s">
        <v>1466</v>
      </c>
      <c r="C584">
        <v>4.2000000000000003E-2</v>
      </c>
    </row>
    <row r="585" spans="1:3" x14ac:dyDescent="0.25">
      <c r="A585">
        <v>584</v>
      </c>
      <c r="B585" t="s">
        <v>1467</v>
      </c>
      <c r="C585">
        <v>4.2000000000000003E-2</v>
      </c>
    </row>
    <row r="586" spans="1:3" x14ac:dyDescent="0.25">
      <c r="A586">
        <v>585</v>
      </c>
      <c r="B586" t="s">
        <v>1468</v>
      </c>
      <c r="C586">
        <v>4.2000000000000003E-2</v>
      </c>
    </row>
    <row r="587" spans="1:3" x14ac:dyDescent="0.25">
      <c r="A587">
        <v>586</v>
      </c>
      <c r="B587" t="s">
        <v>1469</v>
      </c>
      <c r="C587">
        <v>4.2000000000000003E-2</v>
      </c>
    </row>
    <row r="588" spans="1:3" x14ac:dyDescent="0.25">
      <c r="A588">
        <v>587</v>
      </c>
      <c r="B588" t="s">
        <v>1470</v>
      </c>
      <c r="C588">
        <v>4.2000000000000003E-2</v>
      </c>
    </row>
    <row r="589" spans="1:3" x14ac:dyDescent="0.25">
      <c r="A589">
        <v>588</v>
      </c>
      <c r="B589" t="s">
        <v>1471</v>
      </c>
      <c r="C589">
        <v>4.2000000000000003E-2</v>
      </c>
    </row>
    <row r="590" spans="1:3" x14ac:dyDescent="0.25">
      <c r="A590">
        <v>589</v>
      </c>
      <c r="B590" t="s">
        <v>1472</v>
      </c>
      <c r="C590">
        <v>4.2000000000000003E-2</v>
      </c>
    </row>
    <row r="591" spans="1:3" x14ac:dyDescent="0.25">
      <c r="A591">
        <v>590</v>
      </c>
      <c r="B591" t="s">
        <v>1473</v>
      </c>
      <c r="C591">
        <v>4.1000000000000002E-2</v>
      </c>
    </row>
    <row r="592" spans="1:3" x14ac:dyDescent="0.25">
      <c r="A592">
        <v>591</v>
      </c>
      <c r="B592" t="s">
        <v>1474</v>
      </c>
      <c r="C592">
        <v>4.1000000000000002E-2</v>
      </c>
    </row>
    <row r="593" spans="1:3" x14ac:dyDescent="0.25">
      <c r="A593">
        <v>592</v>
      </c>
      <c r="B593" t="s">
        <v>1475</v>
      </c>
      <c r="C593">
        <v>4.1000000000000002E-2</v>
      </c>
    </row>
    <row r="594" spans="1:3" x14ac:dyDescent="0.25">
      <c r="A594">
        <v>593</v>
      </c>
      <c r="B594" t="s">
        <v>1476</v>
      </c>
      <c r="C594">
        <v>4.1000000000000002E-2</v>
      </c>
    </row>
    <row r="595" spans="1:3" x14ac:dyDescent="0.25">
      <c r="A595">
        <v>594</v>
      </c>
      <c r="B595" t="s">
        <v>1477</v>
      </c>
      <c r="C595">
        <v>4.1000000000000002E-2</v>
      </c>
    </row>
    <row r="596" spans="1:3" x14ac:dyDescent="0.25">
      <c r="A596">
        <v>595</v>
      </c>
      <c r="B596" t="s">
        <v>1478</v>
      </c>
      <c r="C596">
        <v>0.04</v>
      </c>
    </row>
    <row r="597" spans="1:3" x14ac:dyDescent="0.25">
      <c r="A597">
        <v>596</v>
      </c>
      <c r="B597" t="s">
        <v>1479</v>
      </c>
      <c r="C597">
        <v>0.04</v>
      </c>
    </row>
    <row r="598" spans="1:3" x14ac:dyDescent="0.25">
      <c r="A598">
        <v>597</v>
      </c>
      <c r="B598" t="s">
        <v>1480</v>
      </c>
      <c r="C598">
        <v>0.04</v>
      </c>
    </row>
    <row r="599" spans="1:3" x14ac:dyDescent="0.25">
      <c r="A599">
        <v>598</v>
      </c>
      <c r="B599" t="s">
        <v>1481</v>
      </c>
      <c r="C599">
        <v>0.04</v>
      </c>
    </row>
    <row r="600" spans="1:3" x14ac:dyDescent="0.25">
      <c r="A600">
        <v>599</v>
      </c>
      <c r="B600" t="s">
        <v>1482</v>
      </c>
      <c r="C600">
        <v>0.04</v>
      </c>
    </row>
    <row r="601" spans="1:3" x14ac:dyDescent="0.25">
      <c r="A601">
        <v>600</v>
      </c>
      <c r="B601" t="s">
        <v>1483</v>
      </c>
      <c r="C601">
        <v>0.04</v>
      </c>
    </row>
    <row r="602" spans="1:3" x14ac:dyDescent="0.25">
      <c r="A602">
        <v>601</v>
      </c>
      <c r="B602" t="s">
        <v>1484</v>
      </c>
      <c r="C602">
        <v>0.04</v>
      </c>
    </row>
    <row r="603" spans="1:3" x14ac:dyDescent="0.25">
      <c r="A603">
        <v>602</v>
      </c>
      <c r="B603" t="s">
        <v>1485</v>
      </c>
      <c r="C603">
        <v>0.04</v>
      </c>
    </row>
    <row r="604" spans="1:3" x14ac:dyDescent="0.25">
      <c r="A604">
        <v>603</v>
      </c>
      <c r="B604" t="s">
        <v>1486</v>
      </c>
      <c r="C604">
        <v>0.04</v>
      </c>
    </row>
    <row r="605" spans="1:3" x14ac:dyDescent="0.25">
      <c r="A605">
        <v>604</v>
      </c>
      <c r="B605" t="s">
        <v>1487</v>
      </c>
      <c r="C605">
        <v>0.04</v>
      </c>
    </row>
    <row r="606" spans="1:3" x14ac:dyDescent="0.25">
      <c r="A606">
        <v>605</v>
      </c>
      <c r="B606" t="s">
        <v>1488</v>
      </c>
      <c r="C606">
        <v>3.9E-2</v>
      </c>
    </row>
    <row r="607" spans="1:3" x14ac:dyDescent="0.25">
      <c r="A607">
        <v>606</v>
      </c>
      <c r="B607" t="s">
        <v>1489</v>
      </c>
      <c r="C607">
        <v>3.9E-2</v>
      </c>
    </row>
    <row r="608" spans="1:3" x14ac:dyDescent="0.25">
      <c r="A608">
        <v>607</v>
      </c>
      <c r="B608" t="s">
        <v>1490</v>
      </c>
      <c r="C608">
        <v>3.9E-2</v>
      </c>
    </row>
    <row r="609" spans="1:3" x14ac:dyDescent="0.25">
      <c r="A609">
        <v>608</v>
      </c>
      <c r="B609" t="s">
        <v>1491</v>
      </c>
      <c r="C609">
        <v>3.9E-2</v>
      </c>
    </row>
    <row r="610" spans="1:3" x14ac:dyDescent="0.25">
      <c r="A610">
        <v>609</v>
      </c>
      <c r="B610" t="s">
        <v>1492</v>
      </c>
      <c r="C610">
        <v>3.9E-2</v>
      </c>
    </row>
    <row r="611" spans="1:3" x14ac:dyDescent="0.25">
      <c r="A611">
        <v>610</v>
      </c>
      <c r="B611" t="s">
        <v>1493</v>
      </c>
      <c r="C611">
        <v>3.9E-2</v>
      </c>
    </row>
    <row r="612" spans="1:3" x14ac:dyDescent="0.25">
      <c r="A612">
        <v>611</v>
      </c>
      <c r="B612" t="s">
        <v>1494</v>
      </c>
      <c r="C612">
        <v>3.9E-2</v>
      </c>
    </row>
    <row r="613" spans="1:3" x14ac:dyDescent="0.25">
      <c r="A613">
        <v>612</v>
      </c>
      <c r="B613" t="s">
        <v>1495</v>
      </c>
      <c r="C613">
        <v>3.9E-2</v>
      </c>
    </row>
    <row r="614" spans="1:3" x14ac:dyDescent="0.25">
      <c r="A614">
        <v>613</v>
      </c>
      <c r="B614" t="s">
        <v>1496</v>
      </c>
      <c r="C614">
        <v>3.9E-2</v>
      </c>
    </row>
    <row r="615" spans="1:3" x14ac:dyDescent="0.25">
      <c r="A615">
        <v>614</v>
      </c>
      <c r="B615" t="s">
        <v>1497</v>
      </c>
      <c r="C615">
        <v>3.9E-2</v>
      </c>
    </row>
    <row r="616" spans="1:3" x14ac:dyDescent="0.25">
      <c r="A616">
        <v>615</v>
      </c>
      <c r="B616" t="s">
        <v>1498</v>
      </c>
      <c r="C616">
        <v>3.9E-2</v>
      </c>
    </row>
    <row r="617" spans="1:3" x14ac:dyDescent="0.25">
      <c r="A617">
        <v>616</v>
      </c>
      <c r="B617" t="s">
        <v>1499</v>
      </c>
      <c r="C617">
        <v>3.9E-2</v>
      </c>
    </row>
    <row r="618" spans="1:3" x14ac:dyDescent="0.25">
      <c r="A618">
        <v>617</v>
      </c>
      <c r="B618" t="s">
        <v>1500</v>
      </c>
      <c r="C618">
        <v>3.7999999999999999E-2</v>
      </c>
    </row>
    <row r="619" spans="1:3" x14ac:dyDescent="0.25">
      <c r="A619">
        <v>618</v>
      </c>
      <c r="B619" t="s">
        <v>1501</v>
      </c>
      <c r="C619">
        <v>3.7999999999999999E-2</v>
      </c>
    </row>
    <row r="620" spans="1:3" x14ac:dyDescent="0.25">
      <c r="A620">
        <v>619</v>
      </c>
      <c r="B620" t="s">
        <v>1502</v>
      </c>
      <c r="C620">
        <v>3.7999999999999999E-2</v>
      </c>
    </row>
    <row r="621" spans="1:3" x14ac:dyDescent="0.25">
      <c r="A621">
        <v>620</v>
      </c>
      <c r="B621" t="s">
        <v>1503</v>
      </c>
      <c r="C621">
        <v>3.7999999999999999E-2</v>
      </c>
    </row>
    <row r="622" spans="1:3" x14ac:dyDescent="0.25">
      <c r="A622">
        <v>621</v>
      </c>
      <c r="B622" t="s">
        <v>1504</v>
      </c>
      <c r="C622">
        <v>3.7999999999999999E-2</v>
      </c>
    </row>
    <row r="623" spans="1:3" x14ac:dyDescent="0.25">
      <c r="A623">
        <v>622</v>
      </c>
      <c r="B623" t="s">
        <v>1505</v>
      </c>
      <c r="C623">
        <v>3.7999999999999999E-2</v>
      </c>
    </row>
    <row r="624" spans="1:3" x14ac:dyDescent="0.25">
      <c r="A624">
        <v>623</v>
      </c>
      <c r="B624" t="s">
        <v>1506</v>
      </c>
      <c r="C624">
        <v>3.7999999999999999E-2</v>
      </c>
    </row>
    <row r="625" spans="1:3" x14ac:dyDescent="0.25">
      <c r="A625">
        <v>624</v>
      </c>
      <c r="B625" t="s">
        <v>1507</v>
      </c>
      <c r="C625">
        <v>3.7999999999999999E-2</v>
      </c>
    </row>
    <row r="626" spans="1:3" x14ac:dyDescent="0.25">
      <c r="A626">
        <v>625</v>
      </c>
      <c r="B626" t="s">
        <v>1508</v>
      </c>
      <c r="C626">
        <v>3.7999999999999999E-2</v>
      </c>
    </row>
    <row r="627" spans="1:3" x14ac:dyDescent="0.25">
      <c r="A627">
        <v>626</v>
      </c>
      <c r="B627" t="s">
        <v>1509</v>
      </c>
      <c r="C627">
        <v>3.6999999999999998E-2</v>
      </c>
    </row>
    <row r="628" spans="1:3" x14ac:dyDescent="0.25">
      <c r="A628">
        <v>627</v>
      </c>
      <c r="B628" t="s">
        <v>1510</v>
      </c>
      <c r="C628">
        <v>3.6999999999999998E-2</v>
      </c>
    </row>
    <row r="629" spans="1:3" x14ac:dyDescent="0.25">
      <c r="A629">
        <v>628</v>
      </c>
      <c r="B629" t="s">
        <v>1511</v>
      </c>
      <c r="C629">
        <v>3.6999999999999998E-2</v>
      </c>
    </row>
    <row r="630" spans="1:3" x14ac:dyDescent="0.25">
      <c r="A630">
        <v>629</v>
      </c>
      <c r="B630" t="s">
        <v>1512</v>
      </c>
      <c r="C630">
        <v>3.6999999999999998E-2</v>
      </c>
    </row>
    <row r="631" spans="1:3" x14ac:dyDescent="0.25">
      <c r="A631">
        <v>630</v>
      </c>
      <c r="B631" t="s">
        <v>1513</v>
      </c>
      <c r="C631">
        <v>3.6999999999999998E-2</v>
      </c>
    </row>
    <row r="632" spans="1:3" x14ac:dyDescent="0.25">
      <c r="A632">
        <v>631</v>
      </c>
      <c r="B632" t="s">
        <v>1514</v>
      </c>
      <c r="C632">
        <v>3.6999999999999998E-2</v>
      </c>
    </row>
    <row r="633" spans="1:3" x14ac:dyDescent="0.25">
      <c r="A633">
        <v>632</v>
      </c>
      <c r="B633" t="s">
        <v>1515</v>
      </c>
      <c r="C633">
        <v>3.6999999999999998E-2</v>
      </c>
    </row>
    <row r="634" spans="1:3" x14ac:dyDescent="0.25">
      <c r="A634">
        <v>633</v>
      </c>
      <c r="B634" t="s">
        <v>1516</v>
      </c>
      <c r="C634">
        <v>3.6999999999999998E-2</v>
      </c>
    </row>
    <row r="635" spans="1:3" x14ac:dyDescent="0.25">
      <c r="A635">
        <v>634</v>
      </c>
      <c r="B635" t="s">
        <v>1517</v>
      </c>
      <c r="C635">
        <v>3.6999999999999998E-2</v>
      </c>
    </row>
    <row r="636" spans="1:3" x14ac:dyDescent="0.25">
      <c r="A636">
        <v>635</v>
      </c>
      <c r="B636" t="s">
        <v>1518</v>
      </c>
      <c r="C636">
        <v>3.6999999999999998E-2</v>
      </c>
    </row>
    <row r="637" spans="1:3" x14ac:dyDescent="0.25">
      <c r="A637">
        <v>636</v>
      </c>
      <c r="B637" t="s">
        <v>1519</v>
      </c>
      <c r="C637">
        <v>3.6999999999999998E-2</v>
      </c>
    </row>
    <row r="638" spans="1:3" x14ac:dyDescent="0.25">
      <c r="A638">
        <v>637</v>
      </c>
      <c r="B638" t="s">
        <v>1520</v>
      </c>
      <c r="C638">
        <v>3.5999999999999997E-2</v>
      </c>
    </row>
    <row r="639" spans="1:3" x14ac:dyDescent="0.25">
      <c r="A639">
        <v>638</v>
      </c>
      <c r="B639" t="s">
        <v>1521</v>
      </c>
      <c r="C639">
        <v>3.5999999999999997E-2</v>
      </c>
    </row>
    <row r="640" spans="1:3" x14ac:dyDescent="0.25">
      <c r="A640">
        <v>639</v>
      </c>
      <c r="B640" t="s">
        <v>1522</v>
      </c>
      <c r="C640">
        <v>3.5999999999999997E-2</v>
      </c>
    </row>
    <row r="641" spans="1:3" x14ac:dyDescent="0.25">
      <c r="A641">
        <v>640</v>
      </c>
      <c r="B641" t="s">
        <v>1523</v>
      </c>
      <c r="C641">
        <v>3.5999999999999997E-2</v>
      </c>
    </row>
    <row r="642" spans="1:3" x14ac:dyDescent="0.25">
      <c r="A642">
        <v>641</v>
      </c>
      <c r="B642" t="s">
        <v>1524</v>
      </c>
      <c r="C642">
        <v>3.5999999999999997E-2</v>
      </c>
    </row>
    <row r="643" spans="1:3" x14ac:dyDescent="0.25">
      <c r="A643">
        <v>642</v>
      </c>
      <c r="B643" t="s">
        <v>1525</v>
      </c>
      <c r="C643">
        <v>3.5999999999999997E-2</v>
      </c>
    </row>
    <row r="644" spans="1:3" x14ac:dyDescent="0.25">
      <c r="A644">
        <v>643</v>
      </c>
      <c r="B644" t="s">
        <v>1526</v>
      </c>
      <c r="C644">
        <v>3.5999999999999997E-2</v>
      </c>
    </row>
    <row r="645" spans="1:3" x14ac:dyDescent="0.25">
      <c r="A645">
        <v>644</v>
      </c>
      <c r="B645" t="s">
        <v>1527</v>
      </c>
      <c r="C645">
        <v>3.5999999999999997E-2</v>
      </c>
    </row>
    <row r="646" spans="1:3" x14ac:dyDescent="0.25">
      <c r="A646">
        <v>645</v>
      </c>
      <c r="B646" t="s">
        <v>1528</v>
      </c>
      <c r="C646">
        <v>3.5999999999999997E-2</v>
      </c>
    </row>
    <row r="647" spans="1:3" x14ac:dyDescent="0.25">
      <c r="A647">
        <v>646</v>
      </c>
      <c r="B647" t="s">
        <v>1529</v>
      </c>
      <c r="C647">
        <v>3.5000000000000003E-2</v>
      </c>
    </row>
    <row r="648" spans="1:3" x14ac:dyDescent="0.25">
      <c r="A648">
        <v>647</v>
      </c>
      <c r="B648" t="s">
        <v>1530</v>
      </c>
      <c r="C648">
        <v>3.5000000000000003E-2</v>
      </c>
    </row>
    <row r="649" spans="1:3" x14ac:dyDescent="0.25">
      <c r="A649">
        <v>648</v>
      </c>
      <c r="B649" t="s">
        <v>1531</v>
      </c>
      <c r="C649">
        <v>3.5000000000000003E-2</v>
      </c>
    </row>
    <row r="650" spans="1:3" x14ac:dyDescent="0.25">
      <c r="A650">
        <v>649</v>
      </c>
      <c r="B650" t="s">
        <v>1532</v>
      </c>
      <c r="C650">
        <v>3.5000000000000003E-2</v>
      </c>
    </row>
    <row r="651" spans="1:3" x14ac:dyDescent="0.25">
      <c r="A651">
        <v>650</v>
      </c>
      <c r="B651" t="s">
        <v>1533</v>
      </c>
      <c r="C651">
        <v>3.5000000000000003E-2</v>
      </c>
    </row>
    <row r="652" spans="1:3" x14ac:dyDescent="0.25">
      <c r="A652">
        <v>651</v>
      </c>
      <c r="B652" t="s">
        <v>1534</v>
      </c>
      <c r="C652">
        <v>3.5000000000000003E-2</v>
      </c>
    </row>
    <row r="653" spans="1:3" x14ac:dyDescent="0.25">
      <c r="A653">
        <v>652</v>
      </c>
      <c r="B653" t="s">
        <v>1535</v>
      </c>
      <c r="C653">
        <v>3.5000000000000003E-2</v>
      </c>
    </row>
    <row r="654" spans="1:3" x14ac:dyDescent="0.25">
      <c r="A654">
        <v>653</v>
      </c>
      <c r="B654" t="s">
        <v>1536</v>
      </c>
      <c r="C654">
        <v>3.5000000000000003E-2</v>
      </c>
    </row>
    <row r="655" spans="1:3" x14ac:dyDescent="0.25">
      <c r="A655">
        <v>654</v>
      </c>
      <c r="B655" t="s">
        <v>1537</v>
      </c>
      <c r="C655">
        <v>3.5000000000000003E-2</v>
      </c>
    </row>
    <row r="656" spans="1:3" x14ac:dyDescent="0.25">
      <c r="A656">
        <v>655</v>
      </c>
      <c r="B656" t="s">
        <v>1538</v>
      </c>
      <c r="C656">
        <v>3.5000000000000003E-2</v>
      </c>
    </row>
    <row r="657" spans="1:3" x14ac:dyDescent="0.25">
      <c r="A657">
        <v>656</v>
      </c>
      <c r="B657" t="s">
        <v>1539</v>
      </c>
      <c r="C657">
        <v>3.5000000000000003E-2</v>
      </c>
    </row>
    <row r="658" spans="1:3" x14ac:dyDescent="0.25">
      <c r="A658">
        <v>657</v>
      </c>
      <c r="B658" t="s">
        <v>1540</v>
      </c>
      <c r="C658">
        <v>3.5000000000000003E-2</v>
      </c>
    </row>
    <row r="659" spans="1:3" x14ac:dyDescent="0.25">
      <c r="A659">
        <v>658</v>
      </c>
      <c r="B659" t="s">
        <v>1541</v>
      </c>
      <c r="C659">
        <v>3.5000000000000003E-2</v>
      </c>
    </row>
    <row r="660" spans="1:3" x14ac:dyDescent="0.25">
      <c r="A660">
        <v>659</v>
      </c>
      <c r="B660" t="s">
        <v>1542</v>
      </c>
      <c r="C660">
        <v>3.5000000000000003E-2</v>
      </c>
    </row>
    <row r="661" spans="1:3" x14ac:dyDescent="0.25">
      <c r="A661">
        <v>660</v>
      </c>
      <c r="B661" t="s">
        <v>1543</v>
      </c>
      <c r="C661">
        <v>3.5000000000000003E-2</v>
      </c>
    </row>
    <row r="662" spans="1:3" x14ac:dyDescent="0.25">
      <c r="A662">
        <v>661</v>
      </c>
      <c r="B662" t="s">
        <v>1544</v>
      </c>
      <c r="C662">
        <v>3.5000000000000003E-2</v>
      </c>
    </row>
    <row r="663" spans="1:3" x14ac:dyDescent="0.25">
      <c r="A663">
        <v>662</v>
      </c>
      <c r="B663" t="s">
        <v>1545</v>
      </c>
      <c r="C663">
        <v>3.4000000000000002E-2</v>
      </c>
    </row>
    <row r="664" spans="1:3" x14ac:dyDescent="0.25">
      <c r="A664">
        <v>663</v>
      </c>
      <c r="B664" t="s">
        <v>1546</v>
      </c>
      <c r="C664">
        <v>3.4000000000000002E-2</v>
      </c>
    </row>
    <row r="665" spans="1:3" x14ac:dyDescent="0.25">
      <c r="A665">
        <v>664</v>
      </c>
      <c r="B665" t="s">
        <v>1547</v>
      </c>
      <c r="C665">
        <v>3.4000000000000002E-2</v>
      </c>
    </row>
    <row r="666" spans="1:3" x14ac:dyDescent="0.25">
      <c r="A666">
        <v>665</v>
      </c>
      <c r="B666" t="s">
        <v>1548</v>
      </c>
      <c r="C666">
        <v>3.4000000000000002E-2</v>
      </c>
    </row>
    <row r="667" spans="1:3" x14ac:dyDescent="0.25">
      <c r="A667">
        <v>666</v>
      </c>
      <c r="B667" t="s">
        <v>1549</v>
      </c>
      <c r="C667">
        <v>3.4000000000000002E-2</v>
      </c>
    </row>
    <row r="668" spans="1:3" x14ac:dyDescent="0.25">
      <c r="A668">
        <v>667</v>
      </c>
      <c r="B668" t="s">
        <v>1550</v>
      </c>
      <c r="C668">
        <v>3.4000000000000002E-2</v>
      </c>
    </row>
    <row r="669" spans="1:3" x14ac:dyDescent="0.25">
      <c r="A669">
        <v>668</v>
      </c>
      <c r="B669" t="s">
        <v>1551</v>
      </c>
      <c r="C669">
        <v>3.4000000000000002E-2</v>
      </c>
    </row>
    <row r="670" spans="1:3" x14ac:dyDescent="0.25">
      <c r="A670">
        <v>669</v>
      </c>
      <c r="B670" t="s">
        <v>1552</v>
      </c>
      <c r="C670">
        <v>3.4000000000000002E-2</v>
      </c>
    </row>
    <row r="671" spans="1:3" x14ac:dyDescent="0.25">
      <c r="A671">
        <v>670</v>
      </c>
      <c r="B671" t="s">
        <v>1553</v>
      </c>
      <c r="C671">
        <v>3.4000000000000002E-2</v>
      </c>
    </row>
    <row r="672" spans="1:3" x14ac:dyDescent="0.25">
      <c r="A672">
        <v>671</v>
      </c>
      <c r="B672" t="s">
        <v>1554</v>
      </c>
      <c r="C672">
        <v>3.4000000000000002E-2</v>
      </c>
    </row>
    <row r="673" spans="1:3" x14ac:dyDescent="0.25">
      <c r="A673">
        <v>672</v>
      </c>
      <c r="B673" t="s">
        <v>1555</v>
      </c>
      <c r="C673">
        <v>3.4000000000000002E-2</v>
      </c>
    </row>
    <row r="674" spans="1:3" x14ac:dyDescent="0.25">
      <c r="A674">
        <v>673</v>
      </c>
      <c r="B674" t="s">
        <v>1556</v>
      </c>
      <c r="C674">
        <v>3.4000000000000002E-2</v>
      </c>
    </row>
    <row r="675" spans="1:3" x14ac:dyDescent="0.25">
      <c r="A675">
        <v>674</v>
      </c>
      <c r="B675" t="s">
        <v>1557</v>
      </c>
      <c r="C675">
        <v>3.4000000000000002E-2</v>
      </c>
    </row>
    <row r="676" spans="1:3" x14ac:dyDescent="0.25">
      <c r="A676">
        <v>675</v>
      </c>
      <c r="B676" t="s">
        <v>1558</v>
      </c>
      <c r="C676">
        <v>3.4000000000000002E-2</v>
      </c>
    </row>
    <row r="677" spans="1:3" x14ac:dyDescent="0.25">
      <c r="A677">
        <v>676</v>
      </c>
      <c r="B677" t="s">
        <v>1559</v>
      </c>
      <c r="C677">
        <v>3.3000000000000002E-2</v>
      </c>
    </row>
    <row r="678" spans="1:3" x14ac:dyDescent="0.25">
      <c r="A678">
        <v>677</v>
      </c>
      <c r="B678" t="s">
        <v>1560</v>
      </c>
      <c r="C678">
        <v>3.3000000000000002E-2</v>
      </c>
    </row>
    <row r="679" spans="1:3" x14ac:dyDescent="0.25">
      <c r="A679">
        <v>678</v>
      </c>
      <c r="B679" t="s">
        <v>1561</v>
      </c>
      <c r="C679">
        <v>3.3000000000000002E-2</v>
      </c>
    </row>
    <row r="680" spans="1:3" x14ac:dyDescent="0.25">
      <c r="A680">
        <v>679</v>
      </c>
      <c r="B680" t="s">
        <v>1562</v>
      </c>
      <c r="C680">
        <v>3.3000000000000002E-2</v>
      </c>
    </row>
    <row r="681" spans="1:3" x14ac:dyDescent="0.25">
      <c r="A681">
        <v>680</v>
      </c>
      <c r="B681" t="s">
        <v>1563</v>
      </c>
      <c r="C681">
        <v>3.3000000000000002E-2</v>
      </c>
    </row>
    <row r="682" spans="1:3" x14ac:dyDescent="0.25">
      <c r="A682">
        <v>681</v>
      </c>
      <c r="B682" t="s">
        <v>1564</v>
      </c>
      <c r="C682">
        <v>3.3000000000000002E-2</v>
      </c>
    </row>
    <row r="683" spans="1:3" x14ac:dyDescent="0.25">
      <c r="A683">
        <v>682</v>
      </c>
      <c r="B683" t="s">
        <v>1565</v>
      </c>
      <c r="C683">
        <v>3.3000000000000002E-2</v>
      </c>
    </row>
    <row r="684" spans="1:3" x14ac:dyDescent="0.25">
      <c r="A684">
        <v>683</v>
      </c>
      <c r="B684" t="s">
        <v>1566</v>
      </c>
      <c r="C684">
        <v>3.3000000000000002E-2</v>
      </c>
    </row>
    <row r="685" spans="1:3" x14ac:dyDescent="0.25">
      <c r="A685">
        <v>684</v>
      </c>
      <c r="B685" t="s">
        <v>1567</v>
      </c>
      <c r="C685">
        <v>3.3000000000000002E-2</v>
      </c>
    </row>
    <row r="686" spans="1:3" x14ac:dyDescent="0.25">
      <c r="A686">
        <v>685</v>
      </c>
      <c r="B686" t="s">
        <v>1568</v>
      </c>
      <c r="C686">
        <v>3.3000000000000002E-2</v>
      </c>
    </row>
    <row r="687" spans="1:3" x14ac:dyDescent="0.25">
      <c r="A687">
        <v>686</v>
      </c>
      <c r="B687" t="s">
        <v>1569</v>
      </c>
      <c r="C687">
        <v>3.3000000000000002E-2</v>
      </c>
    </row>
    <row r="688" spans="1:3" x14ac:dyDescent="0.25">
      <c r="A688">
        <v>687</v>
      </c>
      <c r="B688" t="s">
        <v>1570</v>
      </c>
      <c r="C688">
        <v>3.3000000000000002E-2</v>
      </c>
    </row>
    <row r="689" spans="1:3" x14ac:dyDescent="0.25">
      <c r="A689">
        <v>688</v>
      </c>
      <c r="B689" t="s">
        <v>1571</v>
      </c>
      <c r="C689">
        <v>3.2000000000000001E-2</v>
      </c>
    </row>
    <row r="690" spans="1:3" x14ac:dyDescent="0.25">
      <c r="A690">
        <v>689</v>
      </c>
      <c r="B690" t="s">
        <v>1572</v>
      </c>
      <c r="C690">
        <v>3.2000000000000001E-2</v>
      </c>
    </row>
    <row r="691" spans="1:3" x14ac:dyDescent="0.25">
      <c r="A691">
        <v>690</v>
      </c>
      <c r="B691" t="s">
        <v>1573</v>
      </c>
      <c r="C691">
        <v>3.2000000000000001E-2</v>
      </c>
    </row>
    <row r="692" spans="1:3" x14ac:dyDescent="0.25">
      <c r="A692">
        <v>691</v>
      </c>
      <c r="B692" t="s">
        <v>1574</v>
      </c>
      <c r="C692">
        <v>3.2000000000000001E-2</v>
      </c>
    </row>
    <row r="693" spans="1:3" x14ac:dyDescent="0.25">
      <c r="A693">
        <v>692</v>
      </c>
      <c r="B693" t="s">
        <v>1575</v>
      </c>
      <c r="C693">
        <v>3.2000000000000001E-2</v>
      </c>
    </row>
    <row r="694" spans="1:3" x14ac:dyDescent="0.25">
      <c r="A694">
        <v>693</v>
      </c>
      <c r="B694" t="s">
        <v>1576</v>
      </c>
      <c r="C694">
        <v>3.2000000000000001E-2</v>
      </c>
    </row>
    <row r="695" spans="1:3" x14ac:dyDescent="0.25">
      <c r="A695">
        <v>694</v>
      </c>
      <c r="B695" t="s">
        <v>1577</v>
      </c>
      <c r="C695">
        <v>3.2000000000000001E-2</v>
      </c>
    </row>
    <row r="696" spans="1:3" x14ac:dyDescent="0.25">
      <c r="A696">
        <v>695</v>
      </c>
      <c r="B696" t="s">
        <v>1578</v>
      </c>
      <c r="C696">
        <v>3.2000000000000001E-2</v>
      </c>
    </row>
    <row r="697" spans="1:3" x14ac:dyDescent="0.25">
      <c r="A697">
        <v>696</v>
      </c>
      <c r="B697" t="s">
        <v>1579</v>
      </c>
      <c r="C697">
        <v>3.2000000000000001E-2</v>
      </c>
    </row>
    <row r="698" spans="1:3" x14ac:dyDescent="0.25">
      <c r="A698">
        <v>697</v>
      </c>
      <c r="B698" t="s">
        <v>1580</v>
      </c>
      <c r="C698">
        <v>3.2000000000000001E-2</v>
      </c>
    </row>
    <row r="699" spans="1:3" x14ac:dyDescent="0.25">
      <c r="A699">
        <v>698</v>
      </c>
      <c r="B699" t="s">
        <v>1581</v>
      </c>
      <c r="C699">
        <v>3.1E-2</v>
      </c>
    </row>
    <row r="700" spans="1:3" x14ac:dyDescent="0.25">
      <c r="A700">
        <v>699</v>
      </c>
      <c r="B700" t="s">
        <v>1582</v>
      </c>
      <c r="C700">
        <v>3.1E-2</v>
      </c>
    </row>
    <row r="701" spans="1:3" x14ac:dyDescent="0.25">
      <c r="A701">
        <v>700</v>
      </c>
      <c r="B701" t="s">
        <v>1583</v>
      </c>
      <c r="C701">
        <v>3.1E-2</v>
      </c>
    </row>
    <row r="702" spans="1:3" x14ac:dyDescent="0.25">
      <c r="A702">
        <v>701</v>
      </c>
      <c r="B702" t="s">
        <v>1584</v>
      </c>
      <c r="C702">
        <v>3.1E-2</v>
      </c>
    </row>
    <row r="703" spans="1:3" x14ac:dyDescent="0.25">
      <c r="A703">
        <v>702</v>
      </c>
      <c r="B703" t="s">
        <v>1585</v>
      </c>
      <c r="C703">
        <v>3.1E-2</v>
      </c>
    </row>
    <row r="704" spans="1:3" x14ac:dyDescent="0.25">
      <c r="A704">
        <v>703</v>
      </c>
      <c r="B704" t="s">
        <v>1586</v>
      </c>
      <c r="C704">
        <v>3.1E-2</v>
      </c>
    </row>
    <row r="705" spans="1:3" x14ac:dyDescent="0.25">
      <c r="A705">
        <v>704</v>
      </c>
      <c r="B705" t="s">
        <v>1587</v>
      </c>
      <c r="C705">
        <v>3.1E-2</v>
      </c>
    </row>
    <row r="706" spans="1:3" x14ac:dyDescent="0.25">
      <c r="A706">
        <v>705</v>
      </c>
      <c r="B706" t="s">
        <v>1588</v>
      </c>
      <c r="C706">
        <v>3.1E-2</v>
      </c>
    </row>
    <row r="707" spans="1:3" x14ac:dyDescent="0.25">
      <c r="A707">
        <v>706</v>
      </c>
      <c r="B707" t="s">
        <v>1589</v>
      </c>
      <c r="C707">
        <v>3.1E-2</v>
      </c>
    </row>
    <row r="708" spans="1:3" x14ac:dyDescent="0.25">
      <c r="A708">
        <v>707</v>
      </c>
      <c r="B708" t="s">
        <v>1590</v>
      </c>
      <c r="C708">
        <v>3.1E-2</v>
      </c>
    </row>
    <row r="709" spans="1:3" x14ac:dyDescent="0.25">
      <c r="A709">
        <v>708</v>
      </c>
      <c r="B709" t="s">
        <v>1591</v>
      </c>
      <c r="C709">
        <v>3.1E-2</v>
      </c>
    </row>
    <row r="710" spans="1:3" x14ac:dyDescent="0.25">
      <c r="A710">
        <v>709</v>
      </c>
      <c r="B710" t="s">
        <v>1592</v>
      </c>
      <c r="C710">
        <v>3.1E-2</v>
      </c>
    </row>
    <row r="711" spans="1:3" x14ac:dyDescent="0.25">
      <c r="A711">
        <v>710</v>
      </c>
      <c r="B711" t="s">
        <v>1593</v>
      </c>
      <c r="C711">
        <v>0.03</v>
      </c>
    </row>
    <row r="712" spans="1:3" x14ac:dyDescent="0.25">
      <c r="A712">
        <v>711</v>
      </c>
      <c r="B712" t="s">
        <v>1594</v>
      </c>
      <c r="C712">
        <v>0.03</v>
      </c>
    </row>
    <row r="713" spans="1:3" x14ac:dyDescent="0.25">
      <c r="A713">
        <v>712</v>
      </c>
      <c r="B713" t="s">
        <v>1595</v>
      </c>
      <c r="C713">
        <v>0.03</v>
      </c>
    </row>
    <row r="714" spans="1:3" x14ac:dyDescent="0.25">
      <c r="A714">
        <v>713</v>
      </c>
      <c r="B714" t="s">
        <v>1596</v>
      </c>
      <c r="C714">
        <v>0.03</v>
      </c>
    </row>
    <row r="715" spans="1:3" x14ac:dyDescent="0.25">
      <c r="A715">
        <v>714</v>
      </c>
      <c r="B715" t="s">
        <v>1597</v>
      </c>
      <c r="C715">
        <v>0.03</v>
      </c>
    </row>
    <row r="716" spans="1:3" x14ac:dyDescent="0.25">
      <c r="A716">
        <v>715</v>
      </c>
      <c r="B716" t="s">
        <v>1598</v>
      </c>
      <c r="C716">
        <v>0.03</v>
      </c>
    </row>
    <row r="717" spans="1:3" x14ac:dyDescent="0.25">
      <c r="A717">
        <v>716</v>
      </c>
      <c r="B717" t="s">
        <v>1599</v>
      </c>
      <c r="C717">
        <v>0.03</v>
      </c>
    </row>
    <row r="718" spans="1:3" x14ac:dyDescent="0.25">
      <c r="A718">
        <v>717</v>
      </c>
      <c r="B718" t="s">
        <v>1600</v>
      </c>
      <c r="C718">
        <v>0.03</v>
      </c>
    </row>
    <row r="719" spans="1:3" x14ac:dyDescent="0.25">
      <c r="A719">
        <v>718</v>
      </c>
      <c r="B719" t="s">
        <v>1601</v>
      </c>
      <c r="C719">
        <v>0.03</v>
      </c>
    </row>
    <row r="720" spans="1:3" x14ac:dyDescent="0.25">
      <c r="A720">
        <v>719</v>
      </c>
      <c r="B720" t="s">
        <v>1602</v>
      </c>
      <c r="C720">
        <v>0.03</v>
      </c>
    </row>
    <row r="721" spans="1:3" x14ac:dyDescent="0.25">
      <c r="A721">
        <v>720</v>
      </c>
      <c r="B721" t="s">
        <v>1603</v>
      </c>
      <c r="C721">
        <v>0.03</v>
      </c>
    </row>
    <row r="722" spans="1:3" x14ac:dyDescent="0.25">
      <c r="A722">
        <v>721</v>
      </c>
      <c r="B722" t="s">
        <v>1604</v>
      </c>
      <c r="C722">
        <v>0.03</v>
      </c>
    </row>
    <row r="723" spans="1:3" x14ac:dyDescent="0.25">
      <c r="A723">
        <v>722</v>
      </c>
      <c r="B723" t="s">
        <v>1605</v>
      </c>
      <c r="C723">
        <v>0.03</v>
      </c>
    </row>
    <row r="724" spans="1:3" x14ac:dyDescent="0.25">
      <c r="A724">
        <v>723</v>
      </c>
      <c r="B724" t="s">
        <v>1606</v>
      </c>
      <c r="C724">
        <v>0.03</v>
      </c>
    </row>
    <row r="725" spans="1:3" x14ac:dyDescent="0.25">
      <c r="A725">
        <v>724</v>
      </c>
      <c r="B725" t="s">
        <v>1607</v>
      </c>
      <c r="C725">
        <v>2.9000000000000001E-2</v>
      </c>
    </row>
    <row r="726" spans="1:3" x14ac:dyDescent="0.25">
      <c r="A726">
        <v>725</v>
      </c>
      <c r="B726" t="s">
        <v>1608</v>
      </c>
      <c r="C726">
        <v>2.9000000000000001E-2</v>
      </c>
    </row>
    <row r="727" spans="1:3" x14ac:dyDescent="0.25">
      <c r="A727">
        <v>726</v>
      </c>
      <c r="B727" t="s">
        <v>1609</v>
      </c>
      <c r="C727">
        <v>2.9000000000000001E-2</v>
      </c>
    </row>
    <row r="728" spans="1:3" x14ac:dyDescent="0.25">
      <c r="A728">
        <v>727</v>
      </c>
      <c r="B728" t="s">
        <v>1610</v>
      </c>
      <c r="C728">
        <v>2.9000000000000001E-2</v>
      </c>
    </row>
    <row r="729" spans="1:3" x14ac:dyDescent="0.25">
      <c r="A729">
        <v>728</v>
      </c>
      <c r="B729" t="s">
        <v>1611</v>
      </c>
      <c r="C729">
        <v>2.9000000000000001E-2</v>
      </c>
    </row>
    <row r="730" spans="1:3" x14ac:dyDescent="0.25">
      <c r="A730">
        <v>729</v>
      </c>
      <c r="B730" t="s">
        <v>1612</v>
      </c>
      <c r="C730">
        <v>2.9000000000000001E-2</v>
      </c>
    </row>
    <row r="731" spans="1:3" x14ac:dyDescent="0.25">
      <c r="A731">
        <v>730</v>
      </c>
      <c r="B731" t="s">
        <v>1613</v>
      </c>
      <c r="C731">
        <v>2.9000000000000001E-2</v>
      </c>
    </row>
    <row r="732" spans="1:3" x14ac:dyDescent="0.25">
      <c r="A732">
        <v>731</v>
      </c>
      <c r="B732" t="s">
        <v>1614</v>
      </c>
      <c r="C732">
        <v>2.9000000000000001E-2</v>
      </c>
    </row>
    <row r="733" spans="1:3" x14ac:dyDescent="0.25">
      <c r="A733">
        <v>732</v>
      </c>
      <c r="B733" t="s">
        <v>1615</v>
      </c>
      <c r="C733">
        <v>2.9000000000000001E-2</v>
      </c>
    </row>
    <row r="734" spans="1:3" x14ac:dyDescent="0.25">
      <c r="A734">
        <v>733</v>
      </c>
      <c r="B734" t="s">
        <v>1616</v>
      </c>
      <c r="C734">
        <v>2.9000000000000001E-2</v>
      </c>
    </row>
    <row r="735" spans="1:3" x14ac:dyDescent="0.25">
      <c r="A735">
        <v>734</v>
      </c>
      <c r="B735" t="s">
        <v>1617</v>
      </c>
      <c r="C735">
        <v>2.9000000000000001E-2</v>
      </c>
    </row>
    <row r="736" spans="1:3" x14ac:dyDescent="0.25">
      <c r="A736">
        <v>735</v>
      </c>
      <c r="B736" t="s">
        <v>1618</v>
      </c>
      <c r="C736">
        <v>2.9000000000000001E-2</v>
      </c>
    </row>
    <row r="737" spans="1:3" x14ac:dyDescent="0.25">
      <c r="A737">
        <v>736</v>
      </c>
      <c r="B737" t="s">
        <v>1619</v>
      </c>
      <c r="C737">
        <v>2.9000000000000001E-2</v>
      </c>
    </row>
    <row r="738" spans="1:3" x14ac:dyDescent="0.25">
      <c r="A738">
        <v>737</v>
      </c>
      <c r="B738" t="s">
        <v>1620</v>
      </c>
      <c r="C738">
        <v>2.9000000000000001E-2</v>
      </c>
    </row>
    <row r="739" spans="1:3" x14ac:dyDescent="0.25">
      <c r="A739">
        <v>738</v>
      </c>
      <c r="B739" t="s">
        <v>1621</v>
      </c>
      <c r="C739">
        <v>2.8000000000000001E-2</v>
      </c>
    </row>
    <row r="740" spans="1:3" x14ac:dyDescent="0.25">
      <c r="A740">
        <v>739</v>
      </c>
      <c r="B740" t="s">
        <v>1622</v>
      </c>
      <c r="C740">
        <v>2.8000000000000001E-2</v>
      </c>
    </row>
    <row r="741" spans="1:3" x14ac:dyDescent="0.25">
      <c r="A741">
        <v>740</v>
      </c>
      <c r="B741" t="s">
        <v>1623</v>
      </c>
      <c r="C741">
        <v>2.8000000000000001E-2</v>
      </c>
    </row>
    <row r="742" spans="1:3" x14ac:dyDescent="0.25">
      <c r="A742">
        <v>741</v>
      </c>
      <c r="B742" t="s">
        <v>1624</v>
      </c>
      <c r="C742">
        <v>2.8000000000000001E-2</v>
      </c>
    </row>
    <row r="743" spans="1:3" x14ac:dyDescent="0.25">
      <c r="A743">
        <v>742</v>
      </c>
      <c r="B743" t="s">
        <v>1625</v>
      </c>
      <c r="C743">
        <v>2.8000000000000001E-2</v>
      </c>
    </row>
    <row r="744" spans="1:3" x14ac:dyDescent="0.25">
      <c r="A744">
        <v>743</v>
      </c>
      <c r="B744" t="s">
        <v>1626</v>
      </c>
      <c r="C744">
        <v>2.8000000000000001E-2</v>
      </c>
    </row>
    <row r="745" spans="1:3" x14ac:dyDescent="0.25">
      <c r="A745">
        <v>744</v>
      </c>
      <c r="B745" t="s">
        <v>1627</v>
      </c>
      <c r="C745">
        <v>2.8000000000000001E-2</v>
      </c>
    </row>
    <row r="746" spans="1:3" x14ac:dyDescent="0.25">
      <c r="A746">
        <v>745</v>
      </c>
      <c r="B746" t="s">
        <v>1628</v>
      </c>
      <c r="C746">
        <v>2.8000000000000001E-2</v>
      </c>
    </row>
    <row r="747" spans="1:3" x14ac:dyDescent="0.25">
      <c r="A747">
        <v>746</v>
      </c>
      <c r="B747" t="s">
        <v>1629</v>
      </c>
      <c r="C747">
        <v>2.8000000000000001E-2</v>
      </c>
    </row>
    <row r="748" spans="1:3" x14ac:dyDescent="0.25">
      <c r="A748">
        <v>747</v>
      </c>
      <c r="B748" t="s">
        <v>1630</v>
      </c>
      <c r="C748">
        <v>2.8000000000000001E-2</v>
      </c>
    </row>
    <row r="749" spans="1:3" x14ac:dyDescent="0.25">
      <c r="A749">
        <v>748</v>
      </c>
      <c r="B749" t="s">
        <v>1631</v>
      </c>
      <c r="C749">
        <v>2.8000000000000001E-2</v>
      </c>
    </row>
    <row r="750" spans="1:3" x14ac:dyDescent="0.25">
      <c r="A750">
        <v>749</v>
      </c>
      <c r="B750" t="s">
        <v>1632</v>
      </c>
      <c r="C750">
        <v>2.8000000000000001E-2</v>
      </c>
    </row>
    <row r="751" spans="1:3" x14ac:dyDescent="0.25">
      <c r="A751">
        <v>750</v>
      </c>
      <c r="B751" t="s">
        <v>1633</v>
      </c>
      <c r="C751">
        <v>2.8000000000000001E-2</v>
      </c>
    </row>
    <row r="752" spans="1:3" x14ac:dyDescent="0.25">
      <c r="A752">
        <v>751</v>
      </c>
      <c r="B752" t="s">
        <v>1634</v>
      </c>
      <c r="C752">
        <v>2.7E-2</v>
      </c>
    </row>
    <row r="753" spans="1:3" x14ac:dyDescent="0.25">
      <c r="A753">
        <v>752</v>
      </c>
      <c r="B753" t="s">
        <v>1635</v>
      </c>
      <c r="C753">
        <v>2.7E-2</v>
      </c>
    </row>
    <row r="754" spans="1:3" x14ac:dyDescent="0.25">
      <c r="A754">
        <v>753</v>
      </c>
      <c r="B754" t="s">
        <v>1636</v>
      </c>
      <c r="C754">
        <v>2.7E-2</v>
      </c>
    </row>
    <row r="755" spans="1:3" x14ac:dyDescent="0.25">
      <c r="A755">
        <v>754</v>
      </c>
      <c r="B755" t="s">
        <v>1637</v>
      </c>
      <c r="C755">
        <v>2.7E-2</v>
      </c>
    </row>
    <row r="756" spans="1:3" x14ac:dyDescent="0.25">
      <c r="A756">
        <v>755</v>
      </c>
      <c r="B756" t="s">
        <v>1638</v>
      </c>
      <c r="C756">
        <v>2.7E-2</v>
      </c>
    </row>
    <row r="757" spans="1:3" x14ac:dyDescent="0.25">
      <c r="A757">
        <v>756</v>
      </c>
      <c r="B757" t="s">
        <v>1639</v>
      </c>
      <c r="C757">
        <v>2.7E-2</v>
      </c>
    </row>
    <row r="758" spans="1:3" x14ac:dyDescent="0.25">
      <c r="A758">
        <v>757</v>
      </c>
      <c r="B758" t="s">
        <v>1640</v>
      </c>
      <c r="C758">
        <v>2.7E-2</v>
      </c>
    </row>
    <row r="759" spans="1:3" x14ac:dyDescent="0.25">
      <c r="A759">
        <v>758</v>
      </c>
      <c r="B759" t="s">
        <v>1641</v>
      </c>
      <c r="C759">
        <v>2.7E-2</v>
      </c>
    </row>
    <row r="760" spans="1:3" x14ac:dyDescent="0.25">
      <c r="A760">
        <v>759</v>
      </c>
      <c r="B760" t="s">
        <v>1642</v>
      </c>
      <c r="C760">
        <v>2.7E-2</v>
      </c>
    </row>
    <row r="761" spans="1:3" x14ac:dyDescent="0.25">
      <c r="A761">
        <v>760</v>
      </c>
      <c r="B761" t="s">
        <v>1643</v>
      </c>
      <c r="C761">
        <v>2.7E-2</v>
      </c>
    </row>
    <row r="762" spans="1:3" x14ac:dyDescent="0.25">
      <c r="A762">
        <v>761</v>
      </c>
      <c r="B762" t="s">
        <v>1644</v>
      </c>
      <c r="C762">
        <v>2.7E-2</v>
      </c>
    </row>
    <row r="763" spans="1:3" x14ac:dyDescent="0.25">
      <c r="A763">
        <v>762</v>
      </c>
      <c r="B763" t="s">
        <v>1645</v>
      </c>
      <c r="C763">
        <v>2.7E-2</v>
      </c>
    </row>
    <row r="764" spans="1:3" x14ac:dyDescent="0.25">
      <c r="A764">
        <v>763</v>
      </c>
      <c r="B764" t="s">
        <v>1646</v>
      </c>
      <c r="C764">
        <v>2.7E-2</v>
      </c>
    </row>
    <row r="765" spans="1:3" x14ac:dyDescent="0.25">
      <c r="A765">
        <v>764</v>
      </c>
      <c r="B765" t="s">
        <v>1647</v>
      </c>
      <c r="C765">
        <v>2.7E-2</v>
      </c>
    </row>
    <row r="766" spans="1:3" x14ac:dyDescent="0.25">
      <c r="A766">
        <v>765</v>
      </c>
      <c r="B766" t="s">
        <v>1648</v>
      </c>
      <c r="C766">
        <v>2.5999999999999999E-2</v>
      </c>
    </row>
    <row r="767" spans="1:3" x14ac:dyDescent="0.25">
      <c r="A767">
        <v>766</v>
      </c>
      <c r="B767" t="s">
        <v>1649</v>
      </c>
      <c r="C767">
        <v>2.5999999999999999E-2</v>
      </c>
    </row>
    <row r="768" spans="1:3" x14ac:dyDescent="0.25">
      <c r="A768">
        <v>767</v>
      </c>
      <c r="B768" t="s">
        <v>1650</v>
      </c>
      <c r="C768">
        <v>2.5999999999999999E-2</v>
      </c>
    </row>
    <row r="769" spans="1:3" x14ac:dyDescent="0.25">
      <c r="A769">
        <v>768</v>
      </c>
      <c r="B769" t="s">
        <v>1651</v>
      </c>
      <c r="C769">
        <v>2.5999999999999999E-2</v>
      </c>
    </row>
    <row r="770" spans="1:3" x14ac:dyDescent="0.25">
      <c r="A770">
        <v>769</v>
      </c>
      <c r="B770" t="s">
        <v>1652</v>
      </c>
      <c r="C770">
        <v>2.5999999999999999E-2</v>
      </c>
    </row>
    <row r="771" spans="1:3" x14ac:dyDescent="0.25">
      <c r="A771">
        <v>770</v>
      </c>
      <c r="B771" t="s">
        <v>1653</v>
      </c>
      <c r="C771">
        <v>2.5999999999999999E-2</v>
      </c>
    </row>
    <row r="772" spans="1:3" x14ac:dyDescent="0.25">
      <c r="A772">
        <v>771</v>
      </c>
      <c r="B772" t="s">
        <v>1654</v>
      </c>
      <c r="C772">
        <v>2.5999999999999999E-2</v>
      </c>
    </row>
    <row r="773" spans="1:3" x14ac:dyDescent="0.25">
      <c r="A773">
        <v>772</v>
      </c>
      <c r="B773" t="s">
        <v>1655</v>
      </c>
      <c r="C773">
        <v>2.5999999999999999E-2</v>
      </c>
    </row>
    <row r="774" spans="1:3" x14ac:dyDescent="0.25">
      <c r="A774">
        <v>773</v>
      </c>
      <c r="B774" t="s">
        <v>1656</v>
      </c>
      <c r="C774">
        <v>2.5999999999999999E-2</v>
      </c>
    </row>
    <row r="775" spans="1:3" x14ac:dyDescent="0.25">
      <c r="A775">
        <v>774</v>
      </c>
      <c r="B775" t="s">
        <v>1657</v>
      </c>
      <c r="C775">
        <v>2.5999999999999999E-2</v>
      </c>
    </row>
    <row r="776" spans="1:3" x14ac:dyDescent="0.25">
      <c r="A776">
        <v>775</v>
      </c>
      <c r="B776" t="s">
        <v>1658</v>
      </c>
      <c r="C776">
        <v>2.5999999999999999E-2</v>
      </c>
    </row>
    <row r="777" spans="1:3" x14ac:dyDescent="0.25">
      <c r="A777">
        <v>776</v>
      </c>
      <c r="B777" t="s">
        <v>1659</v>
      </c>
      <c r="C777">
        <v>2.5999999999999999E-2</v>
      </c>
    </row>
    <row r="778" spans="1:3" x14ac:dyDescent="0.25">
      <c r="A778">
        <v>777</v>
      </c>
      <c r="B778" t="s">
        <v>1660</v>
      </c>
      <c r="C778">
        <v>2.5999999999999999E-2</v>
      </c>
    </row>
    <row r="779" spans="1:3" x14ac:dyDescent="0.25">
      <c r="A779">
        <v>778</v>
      </c>
      <c r="B779" t="s">
        <v>1661</v>
      </c>
      <c r="C779">
        <v>2.5999999999999999E-2</v>
      </c>
    </row>
    <row r="780" spans="1:3" x14ac:dyDescent="0.25">
      <c r="A780">
        <v>779</v>
      </c>
      <c r="B780" t="s">
        <v>1662</v>
      </c>
      <c r="C780">
        <v>2.5999999999999999E-2</v>
      </c>
    </row>
    <row r="781" spans="1:3" x14ac:dyDescent="0.25">
      <c r="A781">
        <v>780</v>
      </c>
      <c r="B781" t="s">
        <v>1663</v>
      </c>
      <c r="C781">
        <v>2.5999999999999999E-2</v>
      </c>
    </row>
    <row r="782" spans="1:3" x14ac:dyDescent="0.25">
      <c r="A782">
        <v>781</v>
      </c>
      <c r="B782" t="s">
        <v>1664</v>
      </c>
      <c r="C782">
        <v>2.5999999999999999E-2</v>
      </c>
    </row>
    <row r="783" spans="1:3" x14ac:dyDescent="0.25">
      <c r="A783">
        <v>782</v>
      </c>
      <c r="B783" t="s">
        <v>1665</v>
      </c>
      <c r="C783">
        <v>2.5999999999999999E-2</v>
      </c>
    </row>
    <row r="784" spans="1:3" x14ac:dyDescent="0.25">
      <c r="A784">
        <v>783</v>
      </c>
      <c r="B784" t="s">
        <v>1666</v>
      </c>
      <c r="C784">
        <v>2.5999999999999999E-2</v>
      </c>
    </row>
    <row r="785" spans="1:3" x14ac:dyDescent="0.25">
      <c r="A785">
        <v>784</v>
      </c>
      <c r="B785" t="s">
        <v>1667</v>
      </c>
      <c r="C785">
        <v>2.5999999999999999E-2</v>
      </c>
    </row>
    <row r="786" spans="1:3" x14ac:dyDescent="0.25">
      <c r="A786">
        <v>785</v>
      </c>
      <c r="B786" t="s">
        <v>1668</v>
      </c>
      <c r="C786">
        <v>2.5999999999999999E-2</v>
      </c>
    </row>
    <row r="787" spans="1:3" x14ac:dyDescent="0.25">
      <c r="A787">
        <v>786</v>
      </c>
      <c r="B787" t="s">
        <v>1669</v>
      </c>
      <c r="C787">
        <v>2.5999999999999999E-2</v>
      </c>
    </row>
    <row r="788" spans="1:3" x14ac:dyDescent="0.25">
      <c r="A788">
        <v>787</v>
      </c>
      <c r="B788" t="s">
        <v>1670</v>
      </c>
      <c r="C788">
        <v>2.5000000000000001E-2</v>
      </c>
    </row>
    <row r="789" spans="1:3" x14ac:dyDescent="0.25">
      <c r="A789">
        <v>788</v>
      </c>
      <c r="B789" t="s">
        <v>1671</v>
      </c>
      <c r="C789">
        <v>2.5000000000000001E-2</v>
      </c>
    </row>
    <row r="790" spans="1:3" x14ac:dyDescent="0.25">
      <c r="A790">
        <v>789</v>
      </c>
      <c r="B790" t="s">
        <v>1672</v>
      </c>
      <c r="C790">
        <v>2.5000000000000001E-2</v>
      </c>
    </row>
    <row r="791" spans="1:3" x14ac:dyDescent="0.25">
      <c r="A791">
        <v>790</v>
      </c>
      <c r="B791" t="s">
        <v>1673</v>
      </c>
      <c r="C791">
        <v>2.5000000000000001E-2</v>
      </c>
    </row>
    <row r="792" spans="1:3" x14ac:dyDescent="0.25">
      <c r="A792">
        <v>791</v>
      </c>
      <c r="B792" t="s">
        <v>1674</v>
      </c>
      <c r="C792">
        <v>2.5000000000000001E-2</v>
      </c>
    </row>
    <row r="793" spans="1:3" x14ac:dyDescent="0.25">
      <c r="A793">
        <v>792</v>
      </c>
      <c r="B793" t="s">
        <v>1675</v>
      </c>
      <c r="C793">
        <v>2.5000000000000001E-2</v>
      </c>
    </row>
    <row r="794" spans="1:3" x14ac:dyDescent="0.25">
      <c r="A794">
        <v>793</v>
      </c>
      <c r="B794" t="s">
        <v>1676</v>
      </c>
      <c r="C794">
        <v>2.5000000000000001E-2</v>
      </c>
    </row>
    <row r="795" spans="1:3" x14ac:dyDescent="0.25">
      <c r="A795">
        <v>794</v>
      </c>
      <c r="B795" t="s">
        <v>1677</v>
      </c>
      <c r="C795">
        <v>2.5000000000000001E-2</v>
      </c>
    </row>
    <row r="796" spans="1:3" x14ac:dyDescent="0.25">
      <c r="A796">
        <v>795</v>
      </c>
      <c r="B796" t="s">
        <v>1678</v>
      </c>
      <c r="C796">
        <v>2.5000000000000001E-2</v>
      </c>
    </row>
    <row r="797" spans="1:3" x14ac:dyDescent="0.25">
      <c r="A797">
        <v>796</v>
      </c>
      <c r="B797" t="s">
        <v>1679</v>
      </c>
      <c r="C797">
        <v>2.5000000000000001E-2</v>
      </c>
    </row>
    <row r="798" spans="1:3" x14ac:dyDescent="0.25">
      <c r="A798">
        <v>797</v>
      </c>
      <c r="B798" t="s">
        <v>1680</v>
      </c>
      <c r="C798">
        <v>2.5000000000000001E-2</v>
      </c>
    </row>
    <row r="799" spans="1:3" x14ac:dyDescent="0.25">
      <c r="A799">
        <v>798</v>
      </c>
      <c r="B799" t="s">
        <v>1681</v>
      </c>
      <c r="C799">
        <v>2.5000000000000001E-2</v>
      </c>
    </row>
    <row r="800" spans="1:3" x14ac:dyDescent="0.25">
      <c r="A800">
        <v>799</v>
      </c>
      <c r="B800" t="s">
        <v>1682</v>
      </c>
      <c r="C800">
        <v>2.5000000000000001E-2</v>
      </c>
    </row>
    <row r="801" spans="1:3" x14ac:dyDescent="0.25">
      <c r="A801">
        <v>800</v>
      </c>
      <c r="B801" t="s">
        <v>1683</v>
      </c>
      <c r="C801">
        <v>2.5000000000000001E-2</v>
      </c>
    </row>
    <row r="802" spans="1:3" x14ac:dyDescent="0.25">
      <c r="A802">
        <v>801</v>
      </c>
      <c r="B802" t="s">
        <v>1684</v>
      </c>
      <c r="C802">
        <v>2.4E-2</v>
      </c>
    </row>
    <row r="803" spans="1:3" x14ac:dyDescent="0.25">
      <c r="A803">
        <v>802</v>
      </c>
      <c r="B803" t="s">
        <v>1685</v>
      </c>
      <c r="C803">
        <v>2.4E-2</v>
      </c>
    </row>
    <row r="804" spans="1:3" x14ac:dyDescent="0.25">
      <c r="A804">
        <v>803</v>
      </c>
      <c r="B804" t="s">
        <v>1686</v>
      </c>
      <c r="C804">
        <v>2.4E-2</v>
      </c>
    </row>
    <row r="805" spans="1:3" x14ac:dyDescent="0.25">
      <c r="A805">
        <v>804</v>
      </c>
      <c r="B805" t="s">
        <v>1687</v>
      </c>
      <c r="C805">
        <v>2.4E-2</v>
      </c>
    </row>
    <row r="806" spans="1:3" x14ac:dyDescent="0.25">
      <c r="A806">
        <v>805</v>
      </c>
      <c r="B806" t="s">
        <v>1688</v>
      </c>
      <c r="C806">
        <v>2.4E-2</v>
      </c>
    </row>
    <row r="807" spans="1:3" x14ac:dyDescent="0.25">
      <c r="A807">
        <v>806</v>
      </c>
      <c r="B807" t="s">
        <v>1689</v>
      </c>
      <c r="C807">
        <v>2.4E-2</v>
      </c>
    </row>
    <row r="808" spans="1:3" x14ac:dyDescent="0.25">
      <c r="A808">
        <v>807</v>
      </c>
      <c r="B808" t="s">
        <v>1690</v>
      </c>
      <c r="C808">
        <v>2.4E-2</v>
      </c>
    </row>
    <row r="809" spans="1:3" x14ac:dyDescent="0.25">
      <c r="A809">
        <v>808</v>
      </c>
      <c r="B809" t="s">
        <v>1691</v>
      </c>
      <c r="C809">
        <v>2.4E-2</v>
      </c>
    </row>
    <row r="810" spans="1:3" x14ac:dyDescent="0.25">
      <c r="A810">
        <v>809</v>
      </c>
      <c r="B810" t="s">
        <v>1692</v>
      </c>
      <c r="C810">
        <v>2.4E-2</v>
      </c>
    </row>
    <row r="811" spans="1:3" x14ac:dyDescent="0.25">
      <c r="A811">
        <v>810</v>
      </c>
      <c r="B811" t="s">
        <v>1693</v>
      </c>
      <c r="C811">
        <v>2.4E-2</v>
      </c>
    </row>
    <row r="812" spans="1:3" x14ac:dyDescent="0.25">
      <c r="A812">
        <v>811</v>
      </c>
      <c r="B812" t="s">
        <v>1694</v>
      </c>
      <c r="C812">
        <v>2.4E-2</v>
      </c>
    </row>
    <row r="813" spans="1:3" x14ac:dyDescent="0.25">
      <c r="A813">
        <v>812</v>
      </c>
      <c r="B813" t="s">
        <v>1695</v>
      </c>
      <c r="C813">
        <v>2.4E-2</v>
      </c>
    </row>
    <row r="814" spans="1:3" x14ac:dyDescent="0.25">
      <c r="A814">
        <v>813</v>
      </c>
      <c r="B814" t="s">
        <v>1696</v>
      </c>
      <c r="C814">
        <v>2.4E-2</v>
      </c>
    </row>
    <row r="815" spans="1:3" x14ac:dyDescent="0.25">
      <c r="A815">
        <v>814</v>
      </c>
      <c r="B815" t="s">
        <v>1697</v>
      </c>
      <c r="C815">
        <v>2.4E-2</v>
      </c>
    </row>
    <row r="816" spans="1:3" x14ac:dyDescent="0.25">
      <c r="A816">
        <v>815</v>
      </c>
      <c r="B816" t="s">
        <v>1698</v>
      </c>
      <c r="C816">
        <v>2.4E-2</v>
      </c>
    </row>
    <row r="817" spans="1:3" x14ac:dyDescent="0.25">
      <c r="A817">
        <v>816</v>
      </c>
      <c r="B817" t="s">
        <v>1699</v>
      </c>
      <c r="C817">
        <v>2.3E-2</v>
      </c>
    </row>
    <row r="818" spans="1:3" x14ac:dyDescent="0.25">
      <c r="A818">
        <v>817</v>
      </c>
      <c r="B818" t="s">
        <v>1700</v>
      </c>
      <c r="C818">
        <v>2.3E-2</v>
      </c>
    </row>
    <row r="819" spans="1:3" x14ac:dyDescent="0.25">
      <c r="A819">
        <v>818</v>
      </c>
      <c r="B819" t="s">
        <v>1701</v>
      </c>
      <c r="C819">
        <v>2.3E-2</v>
      </c>
    </row>
    <row r="820" spans="1:3" x14ac:dyDescent="0.25">
      <c r="A820">
        <v>819</v>
      </c>
      <c r="B820" t="s">
        <v>1702</v>
      </c>
      <c r="C820">
        <v>2.3E-2</v>
      </c>
    </row>
    <row r="821" spans="1:3" x14ac:dyDescent="0.25">
      <c r="A821">
        <v>820</v>
      </c>
      <c r="B821" t="s">
        <v>1703</v>
      </c>
      <c r="C821">
        <v>2.3E-2</v>
      </c>
    </row>
    <row r="822" spans="1:3" x14ac:dyDescent="0.25">
      <c r="A822">
        <v>821</v>
      </c>
      <c r="B822" t="s">
        <v>1704</v>
      </c>
      <c r="C822">
        <v>2.3E-2</v>
      </c>
    </row>
    <row r="823" spans="1:3" x14ac:dyDescent="0.25">
      <c r="A823">
        <v>822</v>
      </c>
      <c r="B823" t="s">
        <v>1705</v>
      </c>
      <c r="C823">
        <v>2.3E-2</v>
      </c>
    </row>
    <row r="824" spans="1:3" x14ac:dyDescent="0.25">
      <c r="A824">
        <v>823</v>
      </c>
      <c r="B824" t="s">
        <v>1706</v>
      </c>
      <c r="C824">
        <v>2.3E-2</v>
      </c>
    </row>
    <row r="825" spans="1:3" x14ac:dyDescent="0.25">
      <c r="A825">
        <v>824</v>
      </c>
      <c r="B825" t="s">
        <v>1707</v>
      </c>
      <c r="C825">
        <v>2.3E-2</v>
      </c>
    </row>
    <row r="826" spans="1:3" x14ac:dyDescent="0.25">
      <c r="A826">
        <v>825</v>
      </c>
      <c r="B826" t="s">
        <v>1708</v>
      </c>
      <c r="C826">
        <v>2.3E-2</v>
      </c>
    </row>
    <row r="827" spans="1:3" x14ac:dyDescent="0.25">
      <c r="A827">
        <v>826</v>
      </c>
      <c r="B827" t="s">
        <v>1709</v>
      </c>
      <c r="C827">
        <v>2.3E-2</v>
      </c>
    </row>
    <row r="828" spans="1:3" x14ac:dyDescent="0.25">
      <c r="A828">
        <v>827</v>
      </c>
      <c r="B828" t="s">
        <v>1710</v>
      </c>
      <c r="C828">
        <v>2.3E-2</v>
      </c>
    </row>
    <row r="829" spans="1:3" x14ac:dyDescent="0.25">
      <c r="A829">
        <v>828</v>
      </c>
      <c r="B829" t="s">
        <v>1711</v>
      </c>
      <c r="C829">
        <v>2.3E-2</v>
      </c>
    </row>
    <row r="830" spans="1:3" x14ac:dyDescent="0.25">
      <c r="A830">
        <v>829</v>
      </c>
      <c r="B830" t="s">
        <v>1712</v>
      </c>
      <c r="C830">
        <v>2.3E-2</v>
      </c>
    </row>
    <row r="831" spans="1:3" x14ac:dyDescent="0.25">
      <c r="A831">
        <v>830</v>
      </c>
      <c r="B831" t="s">
        <v>1713</v>
      </c>
      <c r="C831">
        <v>2.3E-2</v>
      </c>
    </row>
    <row r="832" spans="1:3" x14ac:dyDescent="0.25">
      <c r="A832">
        <v>831</v>
      </c>
      <c r="B832" t="s">
        <v>1714</v>
      </c>
      <c r="C832">
        <v>2.3E-2</v>
      </c>
    </row>
    <row r="833" spans="1:3" x14ac:dyDescent="0.25">
      <c r="A833">
        <v>832</v>
      </c>
      <c r="B833" t="s">
        <v>1715</v>
      </c>
      <c r="C833">
        <v>2.3E-2</v>
      </c>
    </row>
    <row r="834" spans="1:3" x14ac:dyDescent="0.25">
      <c r="A834">
        <v>833</v>
      </c>
      <c r="B834" t="s">
        <v>1716</v>
      </c>
      <c r="C834">
        <v>2.3E-2</v>
      </c>
    </row>
    <row r="835" spans="1:3" x14ac:dyDescent="0.25">
      <c r="A835">
        <v>834</v>
      </c>
      <c r="B835" t="s">
        <v>1717</v>
      </c>
      <c r="C835">
        <v>2.3E-2</v>
      </c>
    </row>
    <row r="836" spans="1:3" x14ac:dyDescent="0.25">
      <c r="A836">
        <v>835</v>
      </c>
      <c r="B836" t="s">
        <v>1718</v>
      </c>
      <c r="C836">
        <v>2.1999999999999999E-2</v>
      </c>
    </row>
    <row r="837" spans="1:3" x14ac:dyDescent="0.25">
      <c r="A837">
        <v>836</v>
      </c>
      <c r="B837" t="s">
        <v>1719</v>
      </c>
      <c r="C837">
        <v>2.1999999999999999E-2</v>
      </c>
    </row>
    <row r="838" spans="1:3" x14ac:dyDescent="0.25">
      <c r="A838">
        <v>837</v>
      </c>
      <c r="B838" t="s">
        <v>1720</v>
      </c>
      <c r="C838">
        <v>2.1999999999999999E-2</v>
      </c>
    </row>
    <row r="839" spans="1:3" x14ac:dyDescent="0.25">
      <c r="A839">
        <v>838</v>
      </c>
      <c r="B839" t="s">
        <v>1721</v>
      </c>
      <c r="C839">
        <v>2.1999999999999999E-2</v>
      </c>
    </row>
    <row r="840" spans="1:3" x14ac:dyDescent="0.25">
      <c r="A840">
        <v>839</v>
      </c>
      <c r="B840" t="s">
        <v>1722</v>
      </c>
      <c r="C840">
        <v>2.1999999999999999E-2</v>
      </c>
    </row>
    <row r="841" spans="1:3" x14ac:dyDescent="0.25">
      <c r="A841">
        <v>840</v>
      </c>
      <c r="B841" t="s">
        <v>1723</v>
      </c>
      <c r="C841">
        <v>2.1999999999999999E-2</v>
      </c>
    </row>
    <row r="842" spans="1:3" x14ac:dyDescent="0.25">
      <c r="A842">
        <v>841</v>
      </c>
      <c r="B842" t="s">
        <v>1724</v>
      </c>
      <c r="C842">
        <v>2.1999999999999999E-2</v>
      </c>
    </row>
    <row r="843" spans="1:3" x14ac:dyDescent="0.25">
      <c r="A843">
        <v>842</v>
      </c>
      <c r="B843" t="s">
        <v>1725</v>
      </c>
      <c r="C843">
        <v>2.1999999999999999E-2</v>
      </c>
    </row>
    <row r="844" spans="1:3" x14ac:dyDescent="0.25">
      <c r="A844">
        <v>843</v>
      </c>
      <c r="B844" t="s">
        <v>1726</v>
      </c>
      <c r="C844">
        <v>2.1999999999999999E-2</v>
      </c>
    </row>
    <row r="845" spans="1:3" x14ac:dyDescent="0.25">
      <c r="A845">
        <v>844</v>
      </c>
      <c r="B845" t="s">
        <v>1727</v>
      </c>
      <c r="C845">
        <v>2.1999999999999999E-2</v>
      </c>
    </row>
    <row r="846" spans="1:3" x14ac:dyDescent="0.25">
      <c r="A846">
        <v>845</v>
      </c>
      <c r="B846" t="s">
        <v>1728</v>
      </c>
      <c r="C846">
        <v>2.1999999999999999E-2</v>
      </c>
    </row>
    <row r="847" spans="1:3" x14ac:dyDescent="0.25">
      <c r="A847">
        <v>846</v>
      </c>
      <c r="B847" t="s">
        <v>1729</v>
      </c>
      <c r="C847">
        <v>2.1999999999999999E-2</v>
      </c>
    </row>
    <row r="848" spans="1:3" x14ac:dyDescent="0.25">
      <c r="A848">
        <v>847</v>
      </c>
      <c r="B848" t="s">
        <v>1730</v>
      </c>
      <c r="C848">
        <v>2.1999999999999999E-2</v>
      </c>
    </row>
    <row r="849" spans="1:3" x14ac:dyDescent="0.25">
      <c r="A849">
        <v>848</v>
      </c>
      <c r="B849" t="s">
        <v>1731</v>
      </c>
      <c r="C849">
        <v>2.1999999999999999E-2</v>
      </c>
    </row>
    <row r="850" spans="1:3" x14ac:dyDescent="0.25">
      <c r="A850">
        <v>849</v>
      </c>
      <c r="B850" t="s">
        <v>1732</v>
      </c>
      <c r="C850">
        <v>2.1999999999999999E-2</v>
      </c>
    </row>
    <row r="851" spans="1:3" x14ac:dyDescent="0.25">
      <c r="A851">
        <v>850</v>
      </c>
      <c r="B851" t="s">
        <v>1733</v>
      </c>
      <c r="C851">
        <v>2.1999999999999999E-2</v>
      </c>
    </row>
    <row r="852" spans="1:3" x14ac:dyDescent="0.25">
      <c r="A852">
        <v>851</v>
      </c>
      <c r="B852" t="s">
        <v>1734</v>
      </c>
      <c r="C852">
        <v>2.1999999999999999E-2</v>
      </c>
    </row>
    <row r="853" spans="1:3" x14ac:dyDescent="0.25">
      <c r="A853">
        <v>852</v>
      </c>
      <c r="B853" t="s">
        <v>1735</v>
      </c>
      <c r="C853">
        <v>2.1999999999999999E-2</v>
      </c>
    </row>
    <row r="854" spans="1:3" x14ac:dyDescent="0.25">
      <c r="A854">
        <v>853</v>
      </c>
      <c r="B854" t="s">
        <v>1736</v>
      </c>
      <c r="C854">
        <v>2.1999999999999999E-2</v>
      </c>
    </row>
    <row r="855" spans="1:3" x14ac:dyDescent="0.25">
      <c r="A855">
        <v>854</v>
      </c>
      <c r="B855" t="s">
        <v>1737</v>
      </c>
      <c r="C855">
        <v>2.1000000000000001E-2</v>
      </c>
    </row>
    <row r="856" spans="1:3" x14ac:dyDescent="0.25">
      <c r="A856">
        <v>855</v>
      </c>
      <c r="B856" t="s">
        <v>1738</v>
      </c>
      <c r="C856">
        <v>2.1000000000000001E-2</v>
      </c>
    </row>
    <row r="857" spans="1:3" x14ac:dyDescent="0.25">
      <c r="A857">
        <v>856</v>
      </c>
      <c r="B857" t="s">
        <v>1739</v>
      </c>
      <c r="C857">
        <v>2.1000000000000001E-2</v>
      </c>
    </row>
    <row r="858" spans="1:3" x14ac:dyDescent="0.25">
      <c r="A858">
        <v>857</v>
      </c>
      <c r="B858" t="s">
        <v>1740</v>
      </c>
      <c r="C858">
        <v>2.1000000000000001E-2</v>
      </c>
    </row>
    <row r="859" spans="1:3" x14ac:dyDescent="0.25">
      <c r="A859">
        <v>858</v>
      </c>
      <c r="B859" t="s">
        <v>1741</v>
      </c>
      <c r="C859">
        <v>2.1000000000000001E-2</v>
      </c>
    </row>
    <row r="860" spans="1:3" x14ac:dyDescent="0.25">
      <c r="A860">
        <v>859</v>
      </c>
      <c r="B860" t="s">
        <v>1742</v>
      </c>
      <c r="C860">
        <v>2.1000000000000001E-2</v>
      </c>
    </row>
    <row r="861" spans="1:3" x14ac:dyDescent="0.25">
      <c r="A861">
        <v>860</v>
      </c>
      <c r="B861" t="s">
        <v>1743</v>
      </c>
      <c r="C861">
        <v>2.1000000000000001E-2</v>
      </c>
    </row>
    <row r="862" spans="1:3" x14ac:dyDescent="0.25">
      <c r="A862">
        <v>861</v>
      </c>
      <c r="B862" t="s">
        <v>1744</v>
      </c>
      <c r="C862">
        <v>2.1000000000000001E-2</v>
      </c>
    </row>
    <row r="863" spans="1:3" x14ac:dyDescent="0.25">
      <c r="A863">
        <v>862</v>
      </c>
      <c r="B863" t="s">
        <v>1745</v>
      </c>
      <c r="C863">
        <v>2.1000000000000001E-2</v>
      </c>
    </row>
    <row r="864" spans="1:3" x14ac:dyDescent="0.25">
      <c r="A864">
        <v>863</v>
      </c>
      <c r="B864" t="s">
        <v>1746</v>
      </c>
      <c r="C864">
        <v>2.1000000000000001E-2</v>
      </c>
    </row>
    <row r="865" spans="1:3" x14ac:dyDescent="0.25">
      <c r="A865">
        <v>864</v>
      </c>
      <c r="B865" t="s">
        <v>1747</v>
      </c>
      <c r="C865">
        <v>2.1000000000000001E-2</v>
      </c>
    </row>
    <row r="866" spans="1:3" x14ac:dyDescent="0.25">
      <c r="A866">
        <v>865</v>
      </c>
      <c r="B866" t="s">
        <v>1748</v>
      </c>
      <c r="C866">
        <v>2.1000000000000001E-2</v>
      </c>
    </row>
    <row r="867" spans="1:3" x14ac:dyDescent="0.25">
      <c r="A867">
        <v>866</v>
      </c>
      <c r="B867" t="s">
        <v>1749</v>
      </c>
      <c r="C867">
        <v>2.1000000000000001E-2</v>
      </c>
    </row>
    <row r="868" spans="1:3" x14ac:dyDescent="0.25">
      <c r="A868">
        <v>867</v>
      </c>
      <c r="B868" t="s">
        <v>1750</v>
      </c>
      <c r="C868">
        <v>2.1000000000000001E-2</v>
      </c>
    </row>
    <row r="869" spans="1:3" x14ac:dyDescent="0.25">
      <c r="A869">
        <v>868</v>
      </c>
      <c r="B869" t="s">
        <v>1751</v>
      </c>
      <c r="C869">
        <v>2.1000000000000001E-2</v>
      </c>
    </row>
    <row r="870" spans="1:3" x14ac:dyDescent="0.25">
      <c r="A870">
        <v>869</v>
      </c>
      <c r="B870" t="s">
        <v>1752</v>
      </c>
      <c r="C870">
        <v>2.1000000000000001E-2</v>
      </c>
    </row>
    <row r="871" spans="1:3" x14ac:dyDescent="0.25">
      <c r="A871">
        <v>870</v>
      </c>
      <c r="B871" t="s">
        <v>1753</v>
      </c>
      <c r="C871">
        <v>2.1000000000000001E-2</v>
      </c>
    </row>
    <row r="872" spans="1:3" x14ac:dyDescent="0.25">
      <c r="A872">
        <v>871</v>
      </c>
      <c r="B872" t="s">
        <v>1754</v>
      </c>
      <c r="C872">
        <v>2.1000000000000001E-2</v>
      </c>
    </row>
    <row r="873" spans="1:3" x14ac:dyDescent="0.25">
      <c r="A873">
        <v>872</v>
      </c>
      <c r="B873" t="s">
        <v>1755</v>
      </c>
      <c r="C873">
        <v>2.1000000000000001E-2</v>
      </c>
    </row>
    <row r="874" spans="1:3" x14ac:dyDescent="0.25">
      <c r="A874">
        <v>873</v>
      </c>
      <c r="B874" t="s">
        <v>1756</v>
      </c>
      <c r="C874">
        <v>0.02</v>
      </c>
    </row>
    <row r="875" spans="1:3" x14ac:dyDescent="0.25">
      <c r="A875">
        <v>874</v>
      </c>
      <c r="B875" t="s">
        <v>1757</v>
      </c>
      <c r="C875">
        <v>0.02</v>
      </c>
    </row>
    <row r="876" spans="1:3" x14ac:dyDescent="0.25">
      <c r="A876">
        <v>875</v>
      </c>
      <c r="B876" t="s">
        <v>1758</v>
      </c>
      <c r="C876">
        <v>0.02</v>
      </c>
    </row>
    <row r="877" spans="1:3" x14ac:dyDescent="0.25">
      <c r="A877">
        <v>876</v>
      </c>
      <c r="B877" t="s">
        <v>1759</v>
      </c>
      <c r="C877">
        <v>0.02</v>
      </c>
    </row>
    <row r="878" spans="1:3" x14ac:dyDescent="0.25">
      <c r="A878">
        <v>877</v>
      </c>
      <c r="B878" t="s">
        <v>1760</v>
      </c>
      <c r="C878">
        <v>0.02</v>
      </c>
    </row>
    <row r="879" spans="1:3" x14ac:dyDescent="0.25">
      <c r="A879">
        <v>878</v>
      </c>
      <c r="B879" t="s">
        <v>1761</v>
      </c>
      <c r="C879">
        <v>0.02</v>
      </c>
    </row>
    <row r="880" spans="1:3" x14ac:dyDescent="0.25">
      <c r="A880">
        <v>879</v>
      </c>
      <c r="B880" t="s">
        <v>1762</v>
      </c>
      <c r="C880">
        <v>0.02</v>
      </c>
    </row>
    <row r="881" spans="1:3" x14ac:dyDescent="0.25">
      <c r="A881">
        <v>880</v>
      </c>
      <c r="B881" t="s">
        <v>1763</v>
      </c>
      <c r="C881">
        <v>0.02</v>
      </c>
    </row>
    <row r="882" spans="1:3" x14ac:dyDescent="0.25">
      <c r="A882">
        <v>881</v>
      </c>
      <c r="B882" t="s">
        <v>1764</v>
      </c>
      <c r="C882">
        <v>0.02</v>
      </c>
    </row>
    <row r="883" spans="1:3" x14ac:dyDescent="0.25">
      <c r="A883">
        <v>882</v>
      </c>
      <c r="B883" t="s">
        <v>1765</v>
      </c>
      <c r="C883">
        <v>0.02</v>
      </c>
    </row>
    <row r="884" spans="1:3" x14ac:dyDescent="0.25">
      <c r="A884">
        <v>883</v>
      </c>
      <c r="B884" t="s">
        <v>1766</v>
      </c>
      <c r="C884">
        <v>0.02</v>
      </c>
    </row>
    <row r="885" spans="1:3" x14ac:dyDescent="0.25">
      <c r="A885">
        <v>884</v>
      </c>
      <c r="B885" t="s">
        <v>1767</v>
      </c>
      <c r="C885">
        <v>0.02</v>
      </c>
    </row>
    <row r="886" spans="1:3" x14ac:dyDescent="0.25">
      <c r="A886">
        <v>885</v>
      </c>
      <c r="B886" t="s">
        <v>1768</v>
      </c>
      <c r="C886">
        <v>0.02</v>
      </c>
    </row>
    <row r="887" spans="1:3" x14ac:dyDescent="0.25">
      <c r="A887">
        <v>886</v>
      </c>
      <c r="B887" t="s">
        <v>1769</v>
      </c>
      <c r="C887">
        <v>0.02</v>
      </c>
    </row>
    <row r="888" spans="1:3" x14ac:dyDescent="0.25">
      <c r="A888">
        <v>887</v>
      </c>
      <c r="B888" t="s">
        <v>1770</v>
      </c>
      <c r="C888">
        <v>0.02</v>
      </c>
    </row>
    <row r="889" spans="1:3" x14ac:dyDescent="0.25">
      <c r="A889">
        <v>888</v>
      </c>
      <c r="B889" t="s">
        <v>1771</v>
      </c>
      <c r="C889">
        <v>0.02</v>
      </c>
    </row>
    <row r="890" spans="1:3" x14ac:dyDescent="0.25">
      <c r="A890">
        <v>889</v>
      </c>
      <c r="B890" t="s">
        <v>1772</v>
      </c>
      <c r="C890">
        <v>0.02</v>
      </c>
    </row>
    <row r="891" spans="1:3" x14ac:dyDescent="0.25">
      <c r="A891">
        <v>890</v>
      </c>
      <c r="B891" t="s">
        <v>1773</v>
      </c>
      <c r="C891">
        <v>0.02</v>
      </c>
    </row>
    <row r="892" spans="1:3" x14ac:dyDescent="0.25">
      <c r="A892">
        <v>891</v>
      </c>
      <c r="B892" t="s">
        <v>1774</v>
      </c>
      <c r="C892">
        <v>0.02</v>
      </c>
    </row>
    <row r="893" spans="1:3" x14ac:dyDescent="0.25">
      <c r="A893">
        <v>892</v>
      </c>
      <c r="B893" t="s">
        <v>1775</v>
      </c>
      <c r="C893">
        <v>0.02</v>
      </c>
    </row>
    <row r="894" spans="1:3" x14ac:dyDescent="0.25">
      <c r="A894">
        <v>893</v>
      </c>
      <c r="B894" t="s">
        <v>1776</v>
      </c>
      <c r="C894">
        <v>0.02</v>
      </c>
    </row>
    <row r="895" spans="1:3" x14ac:dyDescent="0.25">
      <c r="A895">
        <v>894</v>
      </c>
      <c r="B895" t="s">
        <v>1777</v>
      </c>
      <c r="C895">
        <v>0.02</v>
      </c>
    </row>
    <row r="896" spans="1:3" x14ac:dyDescent="0.25">
      <c r="A896">
        <v>895</v>
      </c>
      <c r="B896" t="s">
        <v>1778</v>
      </c>
      <c r="C896">
        <v>0.02</v>
      </c>
    </row>
    <row r="897" spans="1:3" x14ac:dyDescent="0.25">
      <c r="A897">
        <v>896</v>
      </c>
      <c r="B897" t="s">
        <v>1779</v>
      </c>
      <c r="C897">
        <v>0.02</v>
      </c>
    </row>
    <row r="898" spans="1:3" x14ac:dyDescent="0.25">
      <c r="A898">
        <v>897</v>
      </c>
      <c r="B898" t="s">
        <v>1780</v>
      </c>
      <c r="C898">
        <v>0.02</v>
      </c>
    </row>
    <row r="899" spans="1:3" x14ac:dyDescent="0.25">
      <c r="A899">
        <v>898</v>
      </c>
      <c r="B899" t="s">
        <v>1781</v>
      </c>
      <c r="C899">
        <v>0.02</v>
      </c>
    </row>
    <row r="900" spans="1:3" x14ac:dyDescent="0.25">
      <c r="A900">
        <v>899</v>
      </c>
      <c r="B900" t="s">
        <v>1782</v>
      </c>
      <c r="C900">
        <v>0.02</v>
      </c>
    </row>
    <row r="901" spans="1:3" x14ac:dyDescent="0.25">
      <c r="A901">
        <v>900</v>
      </c>
      <c r="B901" t="s">
        <v>1783</v>
      </c>
      <c r="C901">
        <v>1.9E-2</v>
      </c>
    </row>
    <row r="902" spans="1:3" x14ac:dyDescent="0.25">
      <c r="A902">
        <v>901</v>
      </c>
      <c r="B902" t="s">
        <v>1784</v>
      </c>
      <c r="C902">
        <v>1.9E-2</v>
      </c>
    </row>
    <row r="903" spans="1:3" x14ac:dyDescent="0.25">
      <c r="A903">
        <v>902</v>
      </c>
      <c r="B903" t="s">
        <v>1785</v>
      </c>
      <c r="C903">
        <v>1.9E-2</v>
      </c>
    </row>
    <row r="904" spans="1:3" x14ac:dyDescent="0.25">
      <c r="A904">
        <v>903</v>
      </c>
      <c r="B904" t="s">
        <v>1786</v>
      </c>
      <c r="C904">
        <v>1.9E-2</v>
      </c>
    </row>
    <row r="905" spans="1:3" x14ac:dyDescent="0.25">
      <c r="A905">
        <v>904</v>
      </c>
      <c r="B905" t="s">
        <v>1787</v>
      </c>
      <c r="C905">
        <v>1.9E-2</v>
      </c>
    </row>
    <row r="906" spans="1:3" x14ac:dyDescent="0.25">
      <c r="A906">
        <v>905</v>
      </c>
      <c r="B906" t="s">
        <v>1788</v>
      </c>
      <c r="C906">
        <v>1.9E-2</v>
      </c>
    </row>
    <row r="907" spans="1:3" x14ac:dyDescent="0.25">
      <c r="A907">
        <v>906</v>
      </c>
      <c r="B907" t="s">
        <v>1789</v>
      </c>
      <c r="C907">
        <v>1.9E-2</v>
      </c>
    </row>
    <row r="908" spans="1:3" x14ac:dyDescent="0.25">
      <c r="A908">
        <v>907</v>
      </c>
      <c r="B908" t="s">
        <v>1790</v>
      </c>
      <c r="C908">
        <v>1.9E-2</v>
      </c>
    </row>
    <row r="909" spans="1:3" x14ac:dyDescent="0.25">
      <c r="A909">
        <v>908</v>
      </c>
      <c r="B909" t="s">
        <v>1791</v>
      </c>
      <c r="C909">
        <v>1.9E-2</v>
      </c>
    </row>
    <row r="910" spans="1:3" x14ac:dyDescent="0.25">
      <c r="A910">
        <v>909</v>
      </c>
      <c r="B910" t="s">
        <v>1792</v>
      </c>
      <c r="C910">
        <v>1.9E-2</v>
      </c>
    </row>
    <row r="911" spans="1:3" x14ac:dyDescent="0.25">
      <c r="A911">
        <v>910</v>
      </c>
      <c r="B911" t="s">
        <v>1793</v>
      </c>
      <c r="C911">
        <v>1.9E-2</v>
      </c>
    </row>
    <row r="912" spans="1:3" x14ac:dyDescent="0.25">
      <c r="A912">
        <v>911</v>
      </c>
      <c r="B912" t="s">
        <v>1794</v>
      </c>
      <c r="C912">
        <v>1.9E-2</v>
      </c>
    </row>
    <row r="913" spans="1:3" x14ac:dyDescent="0.25">
      <c r="A913">
        <v>912</v>
      </c>
      <c r="B913" t="s">
        <v>1795</v>
      </c>
      <c r="C913">
        <v>1.9E-2</v>
      </c>
    </row>
    <row r="914" spans="1:3" x14ac:dyDescent="0.25">
      <c r="A914">
        <v>913</v>
      </c>
      <c r="B914" t="s">
        <v>1796</v>
      </c>
      <c r="C914">
        <v>1.9E-2</v>
      </c>
    </row>
    <row r="915" spans="1:3" x14ac:dyDescent="0.25">
      <c r="A915">
        <v>914</v>
      </c>
      <c r="B915" t="s">
        <v>1797</v>
      </c>
      <c r="C915">
        <v>1.9E-2</v>
      </c>
    </row>
    <row r="916" spans="1:3" x14ac:dyDescent="0.25">
      <c r="A916">
        <v>915</v>
      </c>
      <c r="B916" t="s">
        <v>1798</v>
      </c>
      <c r="C916">
        <v>1.9E-2</v>
      </c>
    </row>
    <row r="917" spans="1:3" x14ac:dyDescent="0.25">
      <c r="A917">
        <v>916</v>
      </c>
      <c r="B917" t="s">
        <v>1799</v>
      </c>
      <c r="C917">
        <v>1.9E-2</v>
      </c>
    </row>
    <row r="918" spans="1:3" x14ac:dyDescent="0.25">
      <c r="A918">
        <v>917</v>
      </c>
      <c r="B918" t="s">
        <v>1800</v>
      </c>
      <c r="C918">
        <v>1.9E-2</v>
      </c>
    </row>
    <row r="919" spans="1:3" x14ac:dyDescent="0.25">
      <c r="A919">
        <v>918</v>
      </c>
      <c r="B919" t="s">
        <v>1801</v>
      </c>
      <c r="C919">
        <v>1.9E-2</v>
      </c>
    </row>
    <row r="920" spans="1:3" x14ac:dyDescent="0.25">
      <c r="A920">
        <v>919</v>
      </c>
      <c r="B920" t="s">
        <v>1802</v>
      </c>
      <c r="C920">
        <v>1.9E-2</v>
      </c>
    </row>
    <row r="921" spans="1:3" x14ac:dyDescent="0.25">
      <c r="A921">
        <v>920</v>
      </c>
      <c r="B921" t="s">
        <v>1803</v>
      </c>
      <c r="C921">
        <v>1.9E-2</v>
      </c>
    </row>
    <row r="922" spans="1:3" x14ac:dyDescent="0.25">
      <c r="A922">
        <v>921</v>
      </c>
      <c r="B922" t="s">
        <v>1804</v>
      </c>
      <c r="C922">
        <v>1.9E-2</v>
      </c>
    </row>
    <row r="923" spans="1:3" x14ac:dyDescent="0.25">
      <c r="A923">
        <v>922</v>
      </c>
      <c r="B923" t="s">
        <v>1805</v>
      </c>
      <c r="C923">
        <v>1.9E-2</v>
      </c>
    </row>
    <row r="924" spans="1:3" x14ac:dyDescent="0.25">
      <c r="A924">
        <v>923</v>
      </c>
      <c r="B924" t="s">
        <v>1806</v>
      </c>
      <c r="C924">
        <v>1.9E-2</v>
      </c>
    </row>
    <row r="925" spans="1:3" x14ac:dyDescent="0.25">
      <c r="A925">
        <v>924</v>
      </c>
      <c r="B925" t="s">
        <v>1807</v>
      </c>
      <c r="C925">
        <v>1.9E-2</v>
      </c>
    </row>
    <row r="926" spans="1:3" x14ac:dyDescent="0.25">
      <c r="A926">
        <v>925</v>
      </c>
      <c r="B926" t="s">
        <v>1808</v>
      </c>
      <c r="C926">
        <v>1.9E-2</v>
      </c>
    </row>
    <row r="927" spans="1:3" x14ac:dyDescent="0.25">
      <c r="A927">
        <v>926</v>
      </c>
      <c r="B927" t="s">
        <v>1809</v>
      </c>
      <c r="C927">
        <v>1.9E-2</v>
      </c>
    </row>
    <row r="928" spans="1:3" x14ac:dyDescent="0.25">
      <c r="A928">
        <v>927</v>
      </c>
      <c r="B928" t="s">
        <v>1810</v>
      </c>
      <c r="C928">
        <v>1.7999999999999999E-2</v>
      </c>
    </row>
    <row r="929" spans="1:3" x14ac:dyDescent="0.25">
      <c r="A929">
        <v>928</v>
      </c>
      <c r="B929" t="s">
        <v>1811</v>
      </c>
      <c r="C929">
        <v>1.7999999999999999E-2</v>
      </c>
    </row>
    <row r="930" spans="1:3" x14ac:dyDescent="0.25">
      <c r="A930">
        <v>929</v>
      </c>
      <c r="B930" t="s">
        <v>1812</v>
      </c>
      <c r="C930">
        <v>1.7999999999999999E-2</v>
      </c>
    </row>
    <row r="931" spans="1:3" x14ac:dyDescent="0.25">
      <c r="A931">
        <v>930</v>
      </c>
      <c r="B931" t="s">
        <v>1813</v>
      </c>
      <c r="C931">
        <v>1.7999999999999999E-2</v>
      </c>
    </row>
    <row r="932" spans="1:3" x14ac:dyDescent="0.25">
      <c r="A932">
        <v>931</v>
      </c>
      <c r="B932" t="s">
        <v>1814</v>
      </c>
      <c r="C932">
        <v>1.7999999999999999E-2</v>
      </c>
    </row>
    <row r="933" spans="1:3" x14ac:dyDescent="0.25">
      <c r="A933">
        <v>932</v>
      </c>
      <c r="B933" t="s">
        <v>1815</v>
      </c>
      <c r="C933">
        <v>1.7999999999999999E-2</v>
      </c>
    </row>
    <row r="934" spans="1:3" x14ac:dyDescent="0.25">
      <c r="A934">
        <v>933</v>
      </c>
      <c r="B934" t="s">
        <v>1816</v>
      </c>
      <c r="C934">
        <v>1.7999999999999999E-2</v>
      </c>
    </row>
    <row r="935" spans="1:3" x14ac:dyDescent="0.25">
      <c r="A935">
        <v>934</v>
      </c>
      <c r="B935" t="s">
        <v>1817</v>
      </c>
      <c r="C935">
        <v>1.7999999999999999E-2</v>
      </c>
    </row>
    <row r="936" spans="1:3" x14ac:dyDescent="0.25">
      <c r="A936">
        <v>935</v>
      </c>
      <c r="B936" t="s">
        <v>1818</v>
      </c>
      <c r="C936">
        <v>1.7999999999999999E-2</v>
      </c>
    </row>
    <row r="937" spans="1:3" x14ac:dyDescent="0.25">
      <c r="A937">
        <v>936</v>
      </c>
      <c r="B937" t="s">
        <v>1819</v>
      </c>
      <c r="C937">
        <v>1.7999999999999999E-2</v>
      </c>
    </row>
    <row r="938" spans="1:3" x14ac:dyDescent="0.25">
      <c r="A938">
        <v>937</v>
      </c>
      <c r="B938" t="s">
        <v>1820</v>
      </c>
      <c r="C938">
        <v>1.7999999999999999E-2</v>
      </c>
    </row>
    <row r="939" spans="1:3" x14ac:dyDescent="0.25">
      <c r="A939">
        <v>938</v>
      </c>
      <c r="B939" t="s">
        <v>1821</v>
      </c>
      <c r="C939">
        <v>1.7999999999999999E-2</v>
      </c>
    </row>
    <row r="940" spans="1:3" x14ac:dyDescent="0.25">
      <c r="A940">
        <v>939</v>
      </c>
      <c r="B940" t="s">
        <v>1822</v>
      </c>
      <c r="C940">
        <v>1.7999999999999999E-2</v>
      </c>
    </row>
    <row r="941" spans="1:3" x14ac:dyDescent="0.25">
      <c r="A941">
        <v>940</v>
      </c>
      <c r="B941" t="s">
        <v>1823</v>
      </c>
      <c r="C941">
        <v>1.7999999999999999E-2</v>
      </c>
    </row>
    <row r="942" spans="1:3" x14ac:dyDescent="0.25">
      <c r="A942">
        <v>941</v>
      </c>
      <c r="B942" t="s">
        <v>1824</v>
      </c>
      <c r="C942">
        <v>1.7999999999999999E-2</v>
      </c>
    </row>
    <row r="943" spans="1:3" x14ac:dyDescent="0.25">
      <c r="A943">
        <v>942</v>
      </c>
      <c r="B943" t="s">
        <v>1825</v>
      </c>
      <c r="C943">
        <v>1.7999999999999999E-2</v>
      </c>
    </row>
    <row r="944" spans="1:3" x14ac:dyDescent="0.25">
      <c r="A944">
        <v>943</v>
      </c>
      <c r="B944" t="s">
        <v>1826</v>
      </c>
      <c r="C944">
        <v>1.7999999999999999E-2</v>
      </c>
    </row>
    <row r="945" spans="1:3" x14ac:dyDescent="0.25">
      <c r="A945">
        <v>944</v>
      </c>
      <c r="B945" t="s">
        <v>1827</v>
      </c>
      <c r="C945">
        <v>1.7999999999999999E-2</v>
      </c>
    </row>
    <row r="946" spans="1:3" x14ac:dyDescent="0.25">
      <c r="A946">
        <v>945</v>
      </c>
      <c r="B946" t="s">
        <v>1828</v>
      </c>
      <c r="C946">
        <v>1.7999999999999999E-2</v>
      </c>
    </row>
    <row r="947" spans="1:3" x14ac:dyDescent="0.25">
      <c r="A947">
        <v>946</v>
      </c>
      <c r="B947" t="s">
        <v>1829</v>
      </c>
      <c r="C947">
        <v>1.7999999999999999E-2</v>
      </c>
    </row>
    <row r="948" spans="1:3" x14ac:dyDescent="0.25">
      <c r="A948">
        <v>947</v>
      </c>
      <c r="B948" t="s">
        <v>1830</v>
      </c>
      <c r="C948">
        <v>1.7999999999999999E-2</v>
      </c>
    </row>
    <row r="949" spans="1:3" x14ac:dyDescent="0.25">
      <c r="A949">
        <v>948</v>
      </c>
      <c r="B949" t="s">
        <v>1831</v>
      </c>
      <c r="C949">
        <v>1.7999999999999999E-2</v>
      </c>
    </row>
    <row r="950" spans="1:3" x14ac:dyDescent="0.25">
      <c r="A950">
        <v>949</v>
      </c>
      <c r="B950" t="s">
        <v>1832</v>
      </c>
      <c r="C950">
        <v>1.7999999999999999E-2</v>
      </c>
    </row>
    <row r="951" spans="1:3" x14ac:dyDescent="0.25">
      <c r="A951">
        <v>950</v>
      </c>
      <c r="B951" t="s">
        <v>1833</v>
      </c>
      <c r="C951">
        <v>1.7999999999999999E-2</v>
      </c>
    </row>
    <row r="952" spans="1:3" x14ac:dyDescent="0.25">
      <c r="A952">
        <v>951</v>
      </c>
      <c r="B952" t="s">
        <v>1834</v>
      </c>
      <c r="C952">
        <v>1.7999999999999999E-2</v>
      </c>
    </row>
    <row r="953" spans="1:3" x14ac:dyDescent="0.25">
      <c r="A953">
        <v>952</v>
      </c>
      <c r="B953" t="s">
        <v>1835</v>
      </c>
      <c r="C953">
        <v>1.7000000000000001E-2</v>
      </c>
    </row>
    <row r="954" spans="1:3" x14ac:dyDescent="0.25">
      <c r="A954">
        <v>953</v>
      </c>
      <c r="B954" t="s">
        <v>1836</v>
      </c>
      <c r="C954">
        <v>1.7000000000000001E-2</v>
      </c>
    </row>
    <row r="955" spans="1:3" x14ac:dyDescent="0.25">
      <c r="A955">
        <v>954</v>
      </c>
      <c r="B955" t="s">
        <v>1837</v>
      </c>
      <c r="C955">
        <v>1.7000000000000001E-2</v>
      </c>
    </row>
    <row r="956" spans="1:3" x14ac:dyDescent="0.25">
      <c r="A956">
        <v>955</v>
      </c>
      <c r="B956" t="s">
        <v>1838</v>
      </c>
      <c r="C956">
        <v>1.7000000000000001E-2</v>
      </c>
    </row>
    <row r="957" spans="1:3" x14ac:dyDescent="0.25">
      <c r="A957">
        <v>956</v>
      </c>
      <c r="B957" t="s">
        <v>1839</v>
      </c>
      <c r="C957">
        <v>1.7000000000000001E-2</v>
      </c>
    </row>
    <row r="958" spans="1:3" x14ac:dyDescent="0.25">
      <c r="A958">
        <v>957</v>
      </c>
      <c r="B958" t="s">
        <v>1840</v>
      </c>
      <c r="C958">
        <v>1.7000000000000001E-2</v>
      </c>
    </row>
    <row r="959" spans="1:3" x14ac:dyDescent="0.25">
      <c r="A959">
        <v>958</v>
      </c>
      <c r="B959" t="s">
        <v>1841</v>
      </c>
      <c r="C959">
        <v>1.7000000000000001E-2</v>
      </c>
    </row>
    <row r="960" spans="1:3" x14ac:dyDescent="0.25">
      <c r="A960">
        <v>959</v>
      </c>
      <c r="B960" t="s">
        <v>1842</v>
      </c>
      <c r="C960">
        <v>1.7000000000000001E-2</v>
      </c>
    </row>
    <row r="961" spans="1:3" x14ac:dyDescent="0.25">
      <c r="A961">
        <v>960</v>
      </c>
      <c r="B961" t="s">
        <v>1843</v>
      </c>
      <c r="C961">
        <v>1.7000000000000001E-2</v>
      </c>
    </row>
    <row r="962" spans="1:3" x14ac:dyDescent="0.25">
      <c r="A962">
        <v>961</v>
      </c>
      <c r="B962" t="s">
        <v>1844</v>
      </c>
      <c r="C962">
        <v>1.7000000000000001E-2</v>
      </c>
    </row>
    <row r="963" spans="1:3" x14ac:dyDescent="0.25">
      <c r="A963">
        <v>962</v>
      </c>
      <c r="B963" t="s">
        <v>1845</v>
      </c>
      <c r="C963">
        <v>1.7000000000000001E-2</v>
      </c>
    </row>
    <row r="964" spans="1:3" x14ac:dyDescent="0.25">
      <c r="A964">
        <v>963</v>
      </c>
      <c r="B964" t="s">
        <v>1846</v>
      </c>
      <c r="C964">
        <v>1.7000000000000001E-2</v>
      </c>
    </row>
    <row r="965" spans="1:3" x14ac:dyDescent="0.25">
      <c r="A965">
        <v>964</v>
      </c>
      <c r="B965" t="s">
        <v>1847</v>
      </c>
      <c r="C965">
        <v>1.7000000000000001E-2</v>
      </c>
    </row>
    <row r="966" spans="1:3" x14ac:dyDescent="0.25">
      <c r="A966">
        <v>965</v>
      </c>
      <c r="B966" t="s">
        <v>1848</v>
      </c>
      <c r="C966">
        <v>1.7000000000000001E-2</v>
      </c>
    </row>
    <row r="967" spans="1:3" x14ac:dyDescent="0.25">
      <c r="A967">
        <v>966</v>
      </c>
      <c r="B967" t="s">
        <v>1849</v>
      </c>
      <c r="C967">
        <v>1.7000000000000001E-2</v>
      </c>
    </row>
    <row r="968" spans="1:3" x14ac:dyDescent="0.25">
      <c r="A968">
        <v>967</v>
      </c>
      <c r="B968" t="s">
        <v>1850</v>
      </c>
      <c r="C968">
        <v>1.7000000000000001E-2</v>
      </c>
    </row>
    <row r="969" spans="1:3" x14ac:dyDescent="0.25">
      <c r="A969">
        <v>968</v>
      </c>
      <c r="B969" t="s">
        <v>1851</v>
      </c>
      <c r="C969">
        <v>1.7000000000000001E-2</v>
      </c>
    </row>
    <row r="970" spans="1:3" x14ac:dyDescent="0.25">
      <c r="A970">
        <v>969</v>
      </c>
      <c r="B970" t="s">
        <v>1852</v>
      </c>
      <c r="C970">
        <v>1.7000000000000001E-2</v>
      </c>
    </row>
    <row r="971" spans="1:3" x14ac:dyDescent="0.25">
      <c r="A971">
        <v>970</v>
      </c>
      <c r="B971" t="s">
        <v>1853</v>
      </c>
      <c r="C971">
        <v>1.7000000000000001E-2</v>
      </c>
    </row>
    <row r="972" spans="1:3" x14ac:dyDescent="0.25">
      <c r="A972">
        <v>971</v>
      </c>
      <c r="B972" t="s">
        <v>1854</v>
      </c>
      <c r="C972">
        <v>1.7000000000000001E-2</v>
      </c>
    </row>
    <row r="973" spans="1:3" x14ac:dyDescent="0.25">
      <c r="A973">
        <v>972</v>
      </c>
      <c r="B973" t="s">
        <v>1855</v>
      </c>
      <c r="C973">
        <v>1.7000000000000001E-2</v>
      </c>
    </row>
    <row r="974" spans="1:3" x14ac:dyDescent="0.25">
      <c r="A974">
        <v>973</v>
      </c>
      <c r="B974" t="s">
        <v>1856</v>
      </c>
      <c r="C974">
        <v>1.7000000000000001E-2</v>
      </c>
    </row>
    <row r="975" spans="1:3" x14ac:dyDescent="0.25">
      <c r="A975">
        <v>974</v>
      </c>
      <c r="B975" t="s">
        <v>1857</v>
      </c>
      <c r="C975">
        <v>1.7000000000000001E-2</v>
      </c>
    </row>
    <row r="976" spans="1:3" x14ac:dyDescent="0.25">
      <c r="A976">
        <v>975</v>
      </c>
      <c r="B976" t="s">
        <v>1858</v>
      </c>
      <c r="C976">
        <v>1.7000000000000001E-2</v>
      </c>
    </row>
    <row r="977" spans="1:3" x14ac:dyDescent="0.25">
      <c r="A977">
        <v>976</v>
      </c>
      <c r="B977" t="s">
        <v>1859</v>
      </c>
      <c r="C977">
        <v>1.7000000000000001E-2</v>
      </c>
    </row>
    <row r="978" spans="1:3" x14ac:dyDescent="0.25">
      <c r="A978">
        <v>977</v>
      </c>
      <c r="B978" t="s">
        <v>1860</v>
      </c>
      <c r="C978">
        <v>1.7000000000000001E-2</v>
      </c>
    </row>
    <row r="979" spans="1:3" x14ac:dyDescent="0.25">
      <c r="A979">
        <v>978</v>
      </c>
      <c r="B979" t="s">
        <v>1861</v>
      </c>
      <c r="C979">
        <v>1.7000000000000001E-2</v>
      </c>
    </row>
    <row r="980" spans="1:3" x14ac:dyDescent="0.25">
      <c r="A980">
        <v>979</v>
      </c>
      <c r="B980" t="s">
        <v>1862</v>
      </c>
      <c r="C980">
        <v>1.7000000000000001E-2</v>
      </c>
    </row>
    <row r="981" spans="1:3" x14ac:dyDescent="0.25">
      <c r="A981">
        <v>980</v>
      </c>
      <c r="B981" t="s">
        <v>1863</v>
      </c>
      <c r="C981">
        <v>1.7000000000000001E-2</v>
      </c>
    </row>
    <row r="982" spans="1:3" x14ac:dyDescent="0.25">
      <c r="A982">
        <v>981</v>
      </c>
      <c r="B982" t="s">
        <v>1864</v>
      </c>
      <c r="C982">
        <v>1.7000000000000001E-2</v>
      </c>
    </row>
    <row r="983" spans="1:3" x14ac:dyDescent="0.25">
      <c r="A983">
        <v>982</v>
      </c>
      <c r="B983" t="s">
        <v>1865</v>
      </c>
      <c r="C983">
        <v>1.7000000000000001E-2</v>
      </c>
    </row>
    <row r="984" spans="1:3" x14ac:dyDescent="0.25">
      <c r="A984">
        <v>983</v>
      </c>
      <c r="B984" t="s">
        <v>1866</v>
      </c>
      <c r="C984">
        <v>1.6E-2</v>
      </c>
    </row>
    <row r="985" spans="1:3" x14ac:dyDescent="0.25">
      <c r="A985">
        <v>984</v>
      </c>
      <c r="B985" t="s">
        <v>1867</v>
      </c>
      <c r="C985">
        <v>1.6E-2</v>
      </c>
    </row>
    <row r="986" spans="1:3" x14ac:dyDescent="0.25">
      <c r="A986">
        <v>985</v>
      </c>
      <c r="B986" t="s">
        <v>1868</v>
      </c>
      <c r="C986">
        <v>1.6E-2</v>
      </c>
    </row>
    <row r="987" spans="1:3" x14ac:dyDescent="0.25">
      <c r="A987">
        <v>986</v>
      </c>
      <c r="B987" t="s">
        <v>1869</v>
      </c>
      <c r="C987">
        <v>1.6E-2</v>
      </c>
    </row>
    <row r="988" spans="1:3" x14ac:dyDescent="0.25">
      <c r="A988">
        <v>987</v>
      </c>
      <c r="B988" t="s">
        <v>1870</v>
      </c>
      <c r="C988">
        <v>1.6E-2</v>
      </c>
    </row>
    <row r="989" spans="1:3" x14ac:dyDescent="0.25">
      <c r="A989">
        <v>988</v>
      </c>
      <c r="B989" t="s">
        <v>1871</v>
      </c>
      <c r="C989">
        <v>1.6E-2</v>
      </c>
    </row>
    <row r="990" spans="1:3" x14ac:dyDescent="0.25">
      <c r="A990">
        <v>989</v>
      </c>
      <c r="B990" t="s">
        <v>1872</v>
      </c>
      <c r="C990">
        <v>1.6E-2</v>
      </c>
    </row>
    <row r="991" spans="1:3" x14ac:dyDescent="0.25">
      <c r="A991">
        <v>990</v>
      </c>
      <c r="B991" t="s">
        <v>1873</v>
      </c>
      <c r="C991">
        <v>1.6E-2</v>
      </c>
    </row>
    <row r="992" spans="1:3" x14ac:dyDescent="0.25">
      <c r="A992">
        <v>991</v>
      </c>
      <c r="B992" t="s">
        <v>1874</v>
      </c>
      <c r="C992">
        <v>1.6E-2</v>
      </c>
    </row>
    <row r="993" spans="1:3" x14ac:dyDescent="0.25">
      <c r="A993">
        <v>992</v>
      </c>
      <c r="B993" t="s">
        <v>1875</v>
      </c>
      <c r="C993">
        <v>1.6E-2</v>
      </c>
    </row>
    <row r="994" spans="1:3" x14ac:dyDescent="0.25">
      <c r="A994">
        <v>993</v>
      </c>
      <c r="B994" t="s">
        <v>1876</v>
      </c>
      <c r="C994">
        <v>1.6E-2</v>
      </c>
    </row>
    <row r="995" spans="1:3" x14ac:dyDescent="0.25">
      <c r="A995">
        <v>994</v>
      </c>
      <c r="B995" t="s">
        <v>1877</v>
      </c>
      <c r="C995">
        <v>1.6E-2</v>
      </c>
    </row>
    <row r="996" spans="1:3" x14ac:dyDescent="0.25">
      <c r="A996">
        <v>995</v>
      </c>
      <c r="B996" t="s">
        <v>1878</v>
      </c>
      <c r="C996">
        <v>1.6E-2</v>
      </c>
    </row>
    <row r="997" spans="1:3" x14ac:dyDescent="0.25">
      <c r="A997">
        <v>996</v>
      </c>
      <c r="B997" t="s">
        <v>1879</v>
      </c>
      <c r="C997">
        <v>1.6E-2</v>
      </c>
    </row>
    <row r="998" spans="1:3" x14ac:dyDescent="0.25">
      <c r="A998">
        <v>997</v>
      </c>
      <c r="B998" t="s">
        <v>1880</v>
      </c>
      <c r="C998">
        <v>1.6E-2</v>
      </c>
    </row>
    <row r="999" spans="1:3" x14ac:dyDescent="0.25">
      <c r="A999">
        <v>998</v>
      </c>
      <c r="B999" t="s">
        <v>1881</v>
      </c>
      <c r="C999">
        <v>1.4999999999999999E-2</v>
      </c>
    </row>
    <row r="1000" spans="1:3" x14ac:dyDescent="0.25">
      <c r="A1000">
        <v>999</v>
      </c>
      <c r="B1000" t="s">
        <v>1882</v>
      </c>
      <c r="C1000">
        <v>1.4999999999999999E-2</v>
      </c>
    </row>
    <row r="1001" spans="1:3" x14ac:dyDescent="0.25">
      <c r="A1001">
        <v>1000</v>
      </c>
      <c r="B1001" t="s">
        <v>1883</v>
      </c>
      <c r="C1001">
        <v>1.4999999999999999E-2</v>
      </c>
    </row>
    <row r="1002" spans="1:3" x14ac:dyDescent="0.25">
      <c r="A1002">
        <v>1001</v>
      </c>
      <c r="B1002" t="s">
        <v>1884</v>
      </c>
      <c r="C1002">
        <v>1.4999999999999999E-2</v>
      </c>
    </row>
    <row r="1003" spans="1:3" x14ac:dyDescent="0.25">
      <c r="A1003">
        <v>1002</v>
      </c>
      <c r="B1003" t="s">
        <v>1885</v>
      </c>
      <c r="C1003">
        <v>1.4999999999999999E-2</v>
      </c>
    </row>
    <row r="1004" spans="1:3" x14ac:dyDescent="0.25">
      <c r="A1004">
        <v>1003</v>
      </c>
      <c r="B1004" t="s">
        <v>1886</v>
      </c>
      <c r="C1004">
        <v>1.4999999999999999E-2</v>
      </c>
    </row>
    <row r="1005" spans="1:3" x14ac:dyDescent="0.25">
      <c r="A1005">
        <v>1004</v>
      </c>
      <c r="B1005" t="s">
        <v>1887</v>
      </c>
      <c r="C1005">
        <v>1.4999999999999999E-2</v>
      </c>
    </row>
    <row r="1006" spans="1:3" x14ac:dyDescent="0.25">
      <c r="A1006">
        <v>1005</v>
      </c>
      <c r="B1006" t="s">
        <v>1888</v>
      </c>
      <c r="C1006">
        <v>1.4999999999999999E-2</v>
      </c>
    </row>
    <row r="1007" spans="1:3" x14ac:dyDescent="0.25">
      <c r="A1007">
        <v>1006</v>
      </c>
      <c r="B1007" t="s">
        <v>1889</v>
      </c>
      <c r="C1007">
        <v>1.4999999999999999E-2</v>
      </c>
    </row>
    <row r="1008" spans="1:3" x14ac:dyDescent="0.25">
      <c r="A1008">
        <v>1007</v>
      </c>
      <c r="B1008" t="s">
        <v>1890</v>
      </c>
      <c r="C1008">
        <v>1.4999999999999999E-2</v>
      </c>
    </row>
    <row r="1009" spans="1:3" x14ac:dyDescent="0.25">
      <c r="A1009">
        <v>1008</v>
      </c>
      <c r="B1009" t="s">
        <v>1891</v>
      </c>
      <c r="C1009">
        <v>1.4999999999999999E-2</v>
      </c>
    </row>
    <row r="1010" spans="1:3" x14ac:dyDescent="0.25">
      <c r="A1010">
        <v>1009</v>
      </c>
      <c r="B1010" t="s">
        <v>1892</v>
      </c>
      <c r="C1010">
        <v>1.4999999999999999E-2</v>
      </c>
    </row>
    <row r="1011" spans="1:3" x14ac:dyDescent="0.25">
      <c r="A1011">
        <v>1010</v>
      </c>
      <c r="B1011" t="s">
        <v>1893</v>
      </c>
      <c r="C1011">
        <v>1.4999999999999999E-2</v>
      </c>
    </row>
    <row r="1012" spans="1:3" x14ac:dyDescent="0.25">
      <c r="A1012">
        <v>1011</v>
      </c>
      <c r="B1012" t="s">
        <v>1894</v>
      </c>
      <c r="C1012">
        <v>1.4999999999999999E-2</v>
      </c>
    </row>
    <row r="1013" spans="1:3" x14ac:dyDescent="0.25">
      <c r="A1013">
        <v>1012</v>
      </c>
      <c r="B1013" t="s">
        <v>1895</v>
      </c>
      <c r="C1013">
        <v>1.4999999999999999E-2</v>
      </c>
    </row>
    <row r="1014" spans="1:3" x14ac:dyDescent="0.25">
      <c r="A1014">
        <v>1013</v>
      </c>
      <c r="B1014" t="s">
        <v>1896</v>
      </c>
      <c r="C1014">
        <v>1.4999999999999999E-2</v>
      </c>
    </row>
    <row r="1015" spans="1:3" x14ac:dyDescent="0.25">
      <c r="A1015">
        <v>1014</v>
      </c>
      <c r="B1015" t="s">
        <v>1897</v>
      </c>
      <c r="C1015">
        <v>1.4999999999999999E-2</v>
      </c>
    </row>
    <row r="1016" spans="1:3" x14ac:dyDescent="0.25">
      <c r="A1016">
        <v>1015</v>
      </c>
      <c r="B1016" t="s">
        <v>1898</v>
      </c>
      <c r="C1016">
        <v>1.4999999999999999E-2</v>
      </c>
    </row>
    <row r="1017" spans="1:3" x14ac:dyDescent="0.25">
      <c r="A1017">
        <v>1016</v>
      </c>
      <c r="B1017" t="s">
        <v>1899</v>
      </c>
      <c r="C1017">
        <v>1.4999999999999999E-2</v>
      </c>
    </row>
    <row r="1018" spans="1:3" x14ac:dyDescent="0.25">
      <c r="A1018">
        <v>1017</v>
      </c>
      <c r="B1018" t="s">
        <v>1900</v>
      </c>
      <c r="C1018">
        <v>1.4999999999999999E-2</v>
      </c>
    </row>
    <row r="1019" spans="1:3" x14ac:dyDescent="0.25">
      <c r="A1019">
        <v>1018</v>
      </c>
      <c r="B1019" t="s">
        <v>1901</v>
      </c>
      <c r="C1019">
        <v>1.4999999999999999E-2</v>
      </c>
    </row>
    <row r="1020" spans="1:3" x14ac:dyDescent="0.25">
      <c r="A1020">
        <v>1019</v>
      </c>
      <c r="B1020" t="s">
        <v>1902</v>
      </c>
      <c r="C1020">
        <v>1.4E-2</v>
      </c>
    </row>
    <row r="1021" spans="1:3" x14ac:dyDescent="0.25">
      <c r="A1021">
        <v>1020</v>
      </c>
      <c r="B1021" t="s">
        <v>1903</v>
      </c>
      <c r="C1021">
        <v>1.4E-2</v>
      </c>
    </row>
    <row r="1022" spans="1:3" x14ac:dyDescent="0.25">
      <c r="A1022">
        <v>1021</v>
      </c>
      <c r="B1022" t="s">
        <v>1904</v>
      </c>
      <c r="C1022">
        <v>1.4E-2</v>
      </c>
    </row>
    <row r="1023" spans="1:3" x14ac:dyDescent="0.25">
      <c r="A1023">
        <v>1022</v>
      </c>
      <c r="B1023" t="s">
        <v>1905</v>
      </c>
      <c r="C1023">
        <v>1.4E-2</v>
      </c>
    </row>
    <row r="1024" spans="1:3" x14ac:dyDescent="0.25">
      <c r="A1024">
        <v>1023</v>
      </c>
      <c r="B1024" t="s">
        <v>1906</v>
      </c>
      <c r="C1024">
        <v>1.4E-2</v>
      </c>
    </row>
    <row r="1025" spans="1:3" x14ac:dyDescent="0.25">
      <c r="A1025">
        <v>1024</v>
      </c>
      <c r="B1025" t="s">
        <v>1907</v>
      </c>
      <c r="C1025">
        <v>1.4E-2</v>
      </c>
    </row>
    <row r="1026" spans="1:3" x14ac:dyDescent="0.25">
      <c r="A1026">
        <v>1025</v>
      </c>
      <c r="B1026" t="s">
        <v>1908</v>
      </c>
      <c r="C1026">
        <v>1.4E-2</v>
      </c>
    </row>
    <row r="1027" spans="1:3" x14ac:dyDescent="0.25">
      <c r="A1027">
        <v>1026</v>
      </c>
      <c r="B1027" t="s">
        <v>1909</v>
      </c>
      <c r="C1027">
        <v>1.4E-2</v>
      </c>
    </row>
    <row r="1028" spans="1:3" x14ac:dyDescent="0.25">
      <c r="A1028">
        <v>1027</v>
      </c>
      <c r="B1028" t="s">
        <v>1910</v>
      </c>
      <c r="C1028">
        <v>1.4E-2</v>
      </c>
    </row>
    <row r="1029" spans="1:3" x14ac:dyDescent="0.25">
      <c r="A1029">
        <v>1028</v>
      </c>
      <c r="B1029" t="s">
        <v>1911</v>
      </c>
      <c r="C1029">
        <v>1.4E-2</v>
      </c>
    </row>
    <row r="1030" spans="1:3" x14ac:dyDescent="0.25">
      <c r="A1030">
        <v>1029</v>
      </c>
      <c r="B1030" t="s">
        <v>1912</v>
      </c>
      <c r="C1030">
        <v>1.4E-2</v>
      </c>
    </row>
    <row r="1031" spans="1:3" x14ac:dyDescent="0.25">
      <c r="A1031">
        <v>1030</v>
      </c>
      <c r="B1031" t="s">
        <v>1913</v>
      </c>
      <c r="C1031">
        <v>1.4E-2</v>
      </c>
    </row>
    <row r="1032" spans="1:3" x14ac:dyDescent="0.25">
      <c r="A1032">
        <v>1031</v>
      </c>
      <c r="B1032" t="s">
        <v>1914</v>
      </c>
      <c r="C1032">
        <v>1.4E-2</v>
      </c>
    </row>
    <row r="1033" spans="1:3" x14ac:dyDescent="0.25">
      <c r="A1033">
        <v>1032</v>
      </c>
      <c r="B1033" t="s">
        <v>1915</v>
      </c>
      <c r="C1033">
        <v>1.4E-2</v>
      </c>
    </row>
    <row r="1034" spans="1:3" x14ac:dyDescent="0.25">
      <c r="A1034">
        <v>1033</v>
      </c>
      <c r="B1034" t="s">
        <v>1916</v>
      </c>
      <c r="C1034">
        <v>1.4E-2</v>
      </c>
    </row>
    <row r="1035" spans="1:3" x14ac:dyDescent="0.25">
      <c r="A1035">
        <v>1034</v>
      </c>
      <c r="B1035" t="s">
        <v>1917</v>
      </c>
      <c r="C1035">
        <v>1.4E-2</v>
      </c>
    </row>
    <row r="1036" spans="1:3" x14ac:dyDescent="0.25">
      <c r="A1036">
        <v>1035</v>
      </c>
      <c r="B1036" t="s">
        <v>1918</v>
      </c>
      <c r="C1036">
        <v>1.4E-2</v>
      </c>
    </row>
    <row r="1037" spans="1:3" x14ac:dyDescent="0.25">
      <c r="A1037">
        <v>1036</v>
      </c>
      <c r="B1037" t="s">
        <v>1919</v>
      </c>
      <c r="C1037">
        <v>1.4E-2</v>
      </c>
    </row>
    <row r="1038" spans="1:3" x14ac:dyDescent="0.25">
      <c r="A1038">
        <v>1037</v>
      </c>
      <c r="B1038" t="s">
        <v>1920</v>
      </c>
      <c r="C1038">
        <v>1.4E-2</v>
      </c>
    </row>
    <row r="1039" spans="1:3" x14ac:dyDescent="0.25">
      <c r="A1039">
        <v>1038</v>
      </c>
      <c r="B1039" t="s">
        <v>1921</v>
      </c>
      <c r="C1039">
        <v>1.4E-2</v>
      </c>
    </row>
    <row r="1040" spans="1:3" x14ac:dyDescent="0.25">
      <c r="A1040">
        <v>1039</v>
      </c>
      <c r="B1040" t="s">
        <v>1922</v>
      </c>
      <c r="C1040">
        <v>1.4E-2</v>
      </c>
    </row>
    <row r="1041" spans="1:3" x14ac:dyDescent="0.25">
      <c r="A1041">
        <v>1040</v>
      </c>
      <c r="B1041" t="s">
        <v>1923</v>
      </c>
      <c r="C1041">
        <v>1.4E-2</v>
      </c>
    </row>
    <row r="1042" spans="1:3" x14ac:dyDescent="0.25">
      <c r="A1042">
        <v>1041</v>
      </c>
      <c r="B1042" t="s">
        <v>1924</v>
      </c>
      <c r="C1042">
        <v>1.4E-2</v>
      </c>
    </row>
    <row r="1043" spans="1:3" x14ac:dyDescent="0.25">
      <c r="A1043">
        <v>1042</v>
      </c>
      <c r="B1043" t="s">
        <v>1925</v>
      </c>
      <c r="C1043">
        <v>1.4E-2</v>
      </c>
    </row>
    <row r="1044" spans="1:3" x14ac:dyDescent="0.25">
      <c r="A1044">
        <v>1043</v>
      </c>
      <c r="B1044" t="s">
        <v>1926</v>
      </c>
      <c r="C1044">
        <v>1.4E-2</v>
      </c>
    </row>
    <row r="1045" spans="1:3" x14ac:dyDescent="0.25">
      <c r="A1045">
        <v>1044</v>
      </c>
      <c r="B1045" t="s">
        <v>1927</v>
      </c>
      <c r="C1045">
        <v>1.4E-2</v>
      </c>
    </row>
    <row r="1046" spans="1:3" x14ac:dyDescent="0.25">
      <c r="A1046">
        <v>1045</v>
      </c>
      <c r="B1046" t="s">
        <v>1928</v>
      </c>
      <c r="C1046">
        <v>1.4E-2</v>
      </c>
    </row>
    <row r="1047" spans="1:3" x14ac:dyDescent="0.25">
      <c r="A1047">
        <v>1046</v>
      </c>
      <c r="B1047" t="s">
        <v>1929</v>
      </c>
      <c r="C1047">
        <v>1.4E-2</v>
      </c>
    </row>
    <row r="1048" spans="1:3" x14ac:dyDescent="0.25">
      <c r="A1048">
        <v>1047</v>
      </c>
      <c r="B1048" t="s">
        <v>1930</v>
      </c>
      <c r="C1048">
        <v>1.4E-2</v>
      </c>
    </row>
    <row r="1049" spans="1:3" x14ac:dyDescent="0.25">
      <c r="A1049">
        <v>1048</v>
      </c>
      <c r="B1049" t="s">
        <v>1931</v>
      </c>
      <c r="C1049">
        <v>1.4E-2</v>
      </c>
    </row>
    <row r="1050" spans="1:3" x14ac:dyDescent="0.25">
      <c r="A1050">
        <v>1049</v>
      </c>
      <c r="B1050" t="s">
        <v>1932</v>
      </c>
      <c r="C1050">
        <v>1.4E-2</v>
      </c>
    </row>
    <row r="1051" spans="1:3" x14ac:dyDescent="0.25">
      <c r="A1051">
        <v>1050</v>
      </c>
      <c r="B1051" t="s">
        <v>1933</v>
      </c>
      <c r="C1051">
        <v>1.4E-2</v>
      </c>
    </row>
    <row r="1052" spans="1:3" x14ac:dyDescent="0.25">
      <c r="A1052">
        <v>1051</v>
      </c>
      <c r="B1052" t="s">
        <v>1934</v>
      </c>
      <c r="C1052">
        <v>1.4E-2</v>
      </c>
    </row>
    <row r="1053" spans="1:3" x14ac:dyDescent="0.25">
      <c r="A1053">
        <v>1052</v>
      </c>
      <c r="B1053" t="s">
        <v>1935</v>
      </c>
      <c r="C1053">
        <v>1.4E-2</v>
      </c>
    </row>
    <row r="1054" spans="1:3" x14ac:dyDescent="0.25">
      <c r="A1054">
        <v>1053</v>
      </c>
      <c r="B1054" t="s">
        <v>1936</v>
      </c>
      <c r="C1054">
        <v>1.2999999999999999E-2</v>
      </c>
    </row>
    <row r="1055" spans="1:3" x14ac:dyDescent="0.25">
      <c r="A1055">
        <v>1054</v>
      </c>
      <c r="B1055" t="s">
        <v>1937</v>
      </c>
      <c r="C1055">
        <v>1.2999999999999999E-2</v>
      </c>
    </row>
    <row r="1056" spans="1:3" x14ac:dyDescent="0.25">
      <c r="A1056">
        <v>1055</v>
      </c>
      <c r="B1056" t="s">
        <v>1938</v>
      </c>
      <c r="C1056">
        <v>1.2999999999999999E-2</v>
      </c>
    </row>
    <row r="1057" spans="1:3" x14ac:dyDescent="0.25">
      <c r="A1057">
        <v>1056</v>
      </c>
      <c r="B1057" t="s">
        <v>1939</v>
      </c>
      <c r="C1057">
        <v>1.2999999999999999E-2</v>
      </c>
    </row>
    <row r="1058" spans="1:3" x14ac:dyDescent="0.25">
      <c r="A1058">
        <v>1057</v>
      </c>
      <c r="B1058" t="s">
        <v>1940</v>
      </c>
      <c r="C1058">
        <v>1.2999999999999999E-2</v>
      </c>
    </row>
    <row r="1059" spans="1:3" x14ac:dyDescent="0.25">
      <c r="A1059">
        <v>1058</v>
      </c>
      <c r="B1059" t="s">
        <v>1941</v>
      </c>
      <c r="C1059">
        <v>1.2999999999999999E-2</v>
      </c>
    </row>
    <row r="1060" spans="1:3" x14ac:dyDescent="0.25">
      <c r="A1060">
        <v>1059</v>
      </c>
      <c r="B1060" t="s">
        <v>1942</v>
      </c>
      <c r="C1060">
        <v>1.2999999999999999E-2</v>
      </c>
    </row>
    <row r="1061" spans="1:3" x14ac:dyDescent="0.25">
      <c r="A1061">
        <v>1060</v>
      </c>
      <c r="B1061" t="s">
        <v>1943</v>
      </c>
      <c r="C1061">
        <v>1.2999999999999999E-2</v>
      </c>
    </row>
    <row r="1062" spans="1:3" x14ac:dyDescent="0.25">
      <c r="A1062">
        <v>1061</v>
      </c>
      <c r="B1062" t="s">
        <v>1944</v>
      </c>
      <c r="C1062">
        <v>1.2999999999999999E-2</v>
      </c>
    </row>
    <row r="1063" spans="1:3" x14ac:dyDescent="0.25">
      <c r="A1063">
        <v>1062</v>
      </c>
      <c r="B1063" t="s">
        <v>1945</v>
      </c>
      <c r="C1063">
        <v>1.2999999999999999E-2</v>
      </c>
    </row>
    <row r="1064" spans="1:3" x14ac:dyDescent="0.25">
      <c r="A1064">
        <v>1063</v>
      </c>
      <c r="B1064" t="s">
        <v>1946</v>
      </c>
      <c r="C1064">
        <v>1.2999999999999999E-2</v>
      </c>
    </row>
    <row r="1065" spans="1:3" x14ac:dyDescent="0.25">
      <c r="A1065">
        <v>1064</v>
      </c>
      <c r="B1065" t="s">
        <v>1947</v>
      </c>
      <c r="C1065">
        <v>1.2999999999999999E-2</v>
      </c>
    </row>
    <row r="1066" spans="1:3" x14ac:dyDescent="0.25">
      <c r="A1066">
        <v>1065</v>
      </c>
      <c r="B1066" t="s">
        <v>1948</v>
      </c>
      <c r="C1066">
        <v>1.2999999999999999E-2</v>
      </c>
    </row>
    <row r="1067" spans="1:3" x14ac:dyDescent="0.25">
      <c r="A1067">
        <v>1066</v>
      </c>
      <c r="B1067" t="s">
        <v>1949</v>
      </c>
      <c r="C1067">
        <v>1.2999999999999999E-2</v>
      </c>
    </row>
    <row r="1068" spans="1:3" x14ac:dyDescent="0.25">
      <c r="A1068">
        <v>1067</v>
      </c>
      <c r="B1068" t="s">
        <v>1950</v>
      </c>
      <c r="C1068">
        <v>1.2999999999999999E-2</v>
      </c>
    </row>
    <row r="1069" spans="1:3" x14ac:dyDescent="0.25">
      <c r="A1069">
        <v>1068</v>
      </c>
      <c r="B1069" t="s">
        <v>1951</v>
      </c>
      <c r="C1069">
        <v>1.2999999999999999E-2</v>
      </c>
    </row>
    <row r="1070" spans="1:3" x14ac:dyDescent="0.25">
      <c r="A1070">
        <v>1069</v>
      </c>
      <c r="B1070" t="s">
        <v>1952</v>
      </c>
      <c r="C1070">
        <v>1.2999999999999999E-2</v>
      </c>
    </row>
    <row r="1071" spans="1:3" x14ac:dyDescent="0.25">
      <c r="A1071">
        <v>1070</v>
      </c>
      <c r="B1071" t="s">
        <v>1953</v>
      </c>
      <c r="C1071">
        <v>1.2999999999999999E-2</v>
      </c>
    </row>
    <row r="1072" spans="1:3" x14ac:dyDescent="0.25">
      <c r="A1072">
        <v>1071</v>
      </c>
      <c r="B1072" t="s">
        <v>1954</v>
      </c>
      <c r="C1072">
        <v>1.2999999999999999E-2</v>
      </c>
    </row>
    <row r="1073" spans="1:3" x14ac:dyDescent="0.25">
      <c r="A1073">
        <v>1072</v>
      </c>
      <c r="B1073" t="s">
        <v>1955</v>
      </c>
      <c r="C1073">
        <v>1.2999999999999999E-2</v>
      </c>
    </row>
    <row r="1074" spans="1:3" x14ac:dyDescent="0.25">
      <c r="A1074">
        <v>1073</v>
      </c>
      <c r="B1074" t="s">
        <v>1956</v>
      </c>
      <c r="C1074">
        <v>1.2999999999999999E-2</v>
      </c>
    </row>
    <row r="1075" spans="1:3" x14ac:dyDescent="0.25">
      <c r="A1075">
        <v>1074</v>
      </c>
      <c r="B1075" t="s">
        <v>1957</v>
      </c>
      <c r="C1075">
        <v>1.2999999999999999E-2</v>
      </c>
    </row>
    <row r="1076" spans="1:3" x14ac:dyDescent="0.25">
      <c r="A1076">
        <v>1075</v>
      </c>
      <c r="B1076" t="s">
        <v>1958</v>
      </c>
      <c r="C1076">
        <v>1.2999999999999999E-2</v>
      </c>
    </row>
    <row r="1077" spans="1:3" x14ac:dyDescent="0.25">
      <c r="A1077">
        <v>1076</v>
      </c>
      <c r="B1077" t="s">
        <v>1959</v>
      </c>
      <c r="C1077">
        <v>1.2999999999999999E-2</v>
      </c>
    </row>
    <row r="1078" spans="1:3" x14ac:dyDescent="0.25">
      <c r="A1078">
        <v>1077</v>
      </c>
      <c r="B1078" t="s">
        <v>1960</v>
      </c>
      <c r="C1078">
        <v>1.2999999999999999E-2</v>
      </c>
    </row>
    <row r="1079" spans="1:3" x14ac:dyDescent="0.25">
      <c r="A1079">
        <v>1078</v>
      </c>
      <c r="B1079" t="s">
        <v>1961</v>
      </c>
      <c r="C1079">
        <v>1.2999999999999999E-2</v>
      </c>
    </row>
    <row r="1080" spans="1:3" x14ac:dyDescent="0.25">
      <c r="A1080">
        <v>1079</v>
      </c>
      <c r="B1080" t="s">
        <v>1962</v>
      </c>
      <c r="C1080">
        <v>1.2999999999999999E-2</v>
      </c>
    </row>
    <row r="1081" spans="1:3" x14ac:dyDescent="0.25">
      <c r="A1081">
        <v>1080</v>
      </c>
      <c r="B1081" t="s">
        <v>1963</v>
      </c>
      <c r="C1081">
        <v>1.2999999999999999E-2</v>
      </c>
    </row>
    <row r="1082" spans="1:3" x14ac:dyDescent="0.25">
      <c r="A1082">
        <v>1081</v>
      </c>
      <c r="B1082" t="s">
        <v>1964</v>
      </c>
      <c r="C1082">
        <v>1.2999999999999999E-2</v>
      </c>
    </row>
    <row r="1083" spans="1:3" x14ac:dyDescent="0.25">
      <c r="A1083">
        <v>1082</v>
      </c>
      <c r="B1083" t="s">
        <v>1965</v>
      </c>
      <c r="C1083">
        <v>1.2999999999999999E-2</v>
      </c>
    </row>
    <row r="1084" spans="1:3" x14ac:dyDescent="0.25">
      <c r="A1084">
        <v>1083</v>
      </c>
      <c r="B1084" t="s">
        <v>1966</v>
      </c>
      <c r="C1084">
        <v>1.2999999999999999E-2</v>
      </c>
    </row>
    <row r="1085" spans="1:3" x14ac:dyDescent="0.25">
      <c r="A1085">
        <v>1084</v>
      </c>
      <c r="B1085" t="s">
        <v>1967</v>
      </c>
      <c r="C1085">
        <v>1.2999999999999999E-2</v>
      </c>
    </row>
    <row r="1086" spans="1:3" x14ac:dyDescent="0.25">
      <c r="A1086">
        <v>1085</v>
      </c>
      <c r="B1086" t="s">
        <v>1968</v>
      </c>
      <c r="C1086">
        <v>1.2999999999999999E-2</v>
      </c>
    </row>
    <row r="1087" spans="1:3" x14ac:dyDescent="0.25">
      <c r="A1087">
        <v>1086</v>
      </c>
      <c r="B1087" t="s">
        <v>1969</v>
      </c>
      <c r="C1087">
        <v>1.2999999999999999E-2</v>
      </c>
    </row>
    <row r="1088" spans="1:3" x14ac:dyDescent="0.25">
      <c r="A1088">
        <v>1087</v>
      </c>
      <c r="B1088" t="s">
        <v>1970</v>
      </c>
      <c r="C1088">
        <v>1.2999999999999999E-2</v>
      </c>
    </row>
    <row r="1089" spans="1:3" x14ac:dyDescent="0.25">
      <c r="A1089">
        <v>1088</v>
      </c>
      <c r="B1089" t="s">
        <v>1971</v>
      </c>
      <c r="C1089">
        <v>1.2999999999999999E-2</v>
      </c>
    </row>
    <row r="1090" spans="1:3" x14ac:dyDescent="0.25">
      <c r="A1090">
        <v>1089</v>
      </c>
      <c r="B1090" t="s">
        <v>1972</v>
      </c>
      <c r="C1090">
        <v>1.2999999999999999E-2</v>
      </c>
    </row>
    <row r="1091" spans="1:3" x14ac:dyDescent="0.25">
      <c r="A1091">
        <v>1090</v>
      </c>
      <c r="B1091" t="s">
        <v>1973</v>
      </c>
      <c r="C1091">
        <v>1.2999999999999999E-2</v>
      </c>
    </row>
    <row r="1092" spans="1:3" x14ac:dyDescent="0.25">
      <c r="A1092">
        <v>1091</v>
      </c>
      <c r="B1092" t="s">
        <v>1974</v>
      </c>
      <c r="C1092">
        <v>1.2999999999999999E-2</v>
      </c>
    </row>
    <row r="1093" spans="1:3" x14ac:dyDescent="0.25">
      <c r="A1093">
        <v>1092</v>
      </c>
      <c r="B1093" t="s">
        <v>1975</v>
      </c>
      <c r="C1093">
        <v>1.2999999999999999E-2</v>
      </c>
    </row>
    <row r="1094" spans="1:3" x14ac:dyDescent="0.25">
      <c r="A1094">
        <v>1093</v>
      </c>
      <c r="B1094" t="s">
        <v>1976</v>
      </c>
      <c r="C1094">
        <v>1.2999999999999999E-2</v>
      </c>
    </row>
    <row r="1095" spans="1:3" x14ac:dyDescent="0.25">
      <c r="A1095">
        <v>1094</v>
      </c>
      <c r="B1095" t="s">
        <v>1977</v>
      </c>
      <c r="C1095">
        <v>1.2999999999999999E-2</v>
      </c>
    </row>
    <row r="1096" spans="1:3" x14ac:dyDescent="0.25">
      <c r="A1096">
        <v>1095</v>
      </c>
      <c r="B1096" t="s">
        <v>1978</v>
      </c>
      <c r="C1096">
        <v>1.2999999999999999E-2</v>
      </c>
    </row>
    <row r="1097" spans="1:3" x14ac:dyDescent="0.25">
      <c r="A1097">
        <v>1096</v>
      </c>
      <c r="B1097" t="s">
        <v>1979</v>
      </c>
      <c r="C1097">
        <v>1.2999999999999999E-2</v>
      </c>
    </row>
    <row r="1098" spans="1:3" x14ac:dyDescent="0.25">
      <c r="A1098">
        <v>1097</v>
      </c>
      <c r="B1098" t="s">
        <v>1980</v>
      </c>
      <c r="C1098">
        <v>1.2E-2</v>
      </c>
    </row>
    <row r="1099" spans="1:3" x14ac:dyDescent="0.25">
      <c r="A1099">
        <v>1098</v>
      </c>
      <c r="B1099" t="s">
        <v>1981</v>
      </c>
      <c r="C1099">
        <v>1.2E-2</v>
      </c>
    </row>
    <row r="1100" spans="1:3" x14ac:dyDescent="0.25">
      <c r="A1100">
        <v>1099</v>
      </c>
      <c r="B1100" t="s">
        <v>1982</v>
      </c>
      <c r="C1100">
        <v>1.2E-2</v>
      </c>
    </row>
    <row r="1101" spans="1:3" x14ac:dyDescent="0.25">
      <c r="A1101">
        <v>1100</v>
      </c>
      <c r="B1101" t="s">
        <v>1983</v>
      </c>
      <c r="C1101">
        <v>1.2E-2</v>
      </c>
    </row>
    <row r="1102" spans="1:3" x14ac:dyDescent="0.25">
      <c r="A1102">
        <v>1101</v>
      </c>
      <c r="B1102" t="s">
        <v>1984</v>
      </c>
      <c r="C1102">
        <v>1.2E-2</v>
      </c>
    </row>
    <row r="1103" spans="1:3" x14ac:dyDescent="0.25">
      <c r="A1103">
        <v>1102</v>
      </c>
      <c r="B1103" t="s">
        <v>1985</v>
      </c>
      <c r="C1103">
        <v>1.2E-2</v>
      </c>
    </row>
    <row r="1104" spans="1:3" x14ac:dyDescent="0.25">
      <c r="A1104">
        <v>1103</v>
      </c>
      <c r="B1104" t="s">
        <v>1986</v>
      </c>
      <c r="C1104">
        <v>1.2E-2</v>
      </c>
    </row>
    <row r="1105" spans="1:3" x14ac:dyDescent="0.25">
      <c r="A1105">
        <v>1104</v>
      </c>
      <c r="B1105" t="s">
        <v>1987</v>
      </c>
      <c r="C1105">
        <v>1.2E-2</v>
      </c>
    </row>
    <row r="1106" spans="1:3" x14ac:dyDescent="0.25">
      <c r="A1106">
        <v>1105</v>
      </c>
      <c r="B1106" t="s">
        <v>1988</v>
      </c>
      <c r="C1106">
        <v>1.2E-2</v>
      </c>
    </row>
    <row r="1107" spans="1:3" x14ac:dyDescent="0.25">
      <c r="A1107">
        <v>1106</v>
      </c>
      <c r="B1107" t="s">
        <v>1989</v>
      </c>
      <c r="C1107">
        <v>1.2E-2</v>
      </c>
    </row>
    <row r="1108" spans="1:3" x14ac:dyDescent="0.25">
      <c r="A1108">
        <v>1107</v>
      </c>
      <c r="B1108" t="s">
        <v>1990</v>
      </c>
      <c r="C1108">
        <v>1.2E-2</v>
      </c>
    </row>
    <row r="1109" spans="1:3" x14ac:dyDescent="0.25">
      <c r="A1109">
        <v>1108</v>
      </c>
      <c r="B1109" t="s">
        <v>1991</v>
      </c>
      <c r="C1109">
        <v>1.2E-2</v>
      </c>
    </row>
    <row r="1110" spans="1:3" x14ac:dyDescent="0.25">
      <c r="A1110">
        <v>1109</v>
      </c>
      <c r="B1110" t="s">
        <v>1992</v>
      </c>
      <c r="C1110">
        <v>1.2E-2</v>
      </c>
    </row>
    <row r="1111" spans="1:3" x14ac:dyDescent="0.25">
      <c r="A1111">
        <v>1110</v>
      </c>
      <c r="B1111" t="s">
        <v>1993</v>
      </c>
      <c r="C1111">
        <v>1.2E-2</v>
      </c>
    </row>
    <row r="1112" spans="1:3" x14ac:dyDescent="0.25">
      <c r="A1112">
        <v>1111</v>
      </c>
      <c r="B1112" t="s">
        <v>1994</v>
      </c>
      <c r="C1112">
        <v>1.2E-2</v>
      </c>
    </row>
    <row r="1113" spans="1:3" x14ac:dyDescent="0.25">
      <c r="A1113">
        <v>1112</v>
      </c>
      <c r="B1113" t="s">
        <v>1995</v>
      </c>
      <c r="C1113">
        <v>1.2E-2</v>
      </c>
    </row>
    <row r="1114" spans="1:3" x14ac:dyDescent="0.25">
      <c r="A1114">
        <v>1113</v>
      </c>
      <c r="B1114" t="s">
        <v>1996</v>
      </c>
      <c r="C1114">
        <v>1.2E-2</v>
      </c>
    </row>
    <row r="1115" spans="1:3" x14ac:dyDescent="0.25">
      <c r="A1115">
        <v>1114</v>
      </c>
      <c r="B1115" t="s">
        <v>1997</v>
      </c>
      <c r="C1115">
        <v>1.2E-2</v>
      </c>
    </row>
    <row r="1116" spans="1:3" x14ac:dyDescent="0.25">
      <c r="A1116">
        <v>1115</v>
      </c>
      <c r="B1116" t="s">
        <v>1998</v>
      </c>
      <c r="C1116">
        <v>1.2E-2</v>
      </c>
    </row>
    <row r="1117" spans="1:3" x14ac:dyDescent="0.25">
      <c r="A1117">
        <v>1116</v>
      </c>
      <c r="B1117" t="s">
        <v>1999</v>
      </c>
      <c r="C1117">
        <v>1.2E-2</v>
      </c>
    </row>
    <row r="1118" spans="1:3" x14ac:dyDescent="0.25">
      <c r="A1118">
        <v>1117</v>
      </c>
      <c r="B1118" t="s">
        <v>2000</v>
      </c>
      <c r="C1118">
        <v>1.2E-2</v>
      </c>
    </row>
    <row r="1119" spans="1:3" x14ac:dyDescent="0.25">
      <c r="A1119">
        <v>1118</v>
      </c>
      <c r="B1119" t="s">
        <v>2001</v>
      </c>
      <c r="C1119">
        <v>1.2E-2</v>
      </c>
    </row>
    <row r="1120" spans="1:3" x14ac:dyDescent="0.25">
      <c r="A1120">
        <v>1119</v>
      </c>
      <c r="B1120" t="s">
        <v>2002</v>
      </c>
      <c r="C1120">
        <v>1.2E-2</v>
      </c>
    </row>
    <row r="1121" spans="1:3" x14ac:dyDescent="0.25">
      <c r="A1121">
        <v>1120</v>
      </c>
      <c r="B1121" t="s">
        <v>2003</v>
      </c>
      <c r="C1121">
        <v>1.2E-2</v>
      </c>
    </row>
    <row r="1122" spans="1:3" x14ac:dyDescent="0.25">
      <c r="A1122">
        <v>1121</v>
      </c>
      <c r="B1122" t="s">
        <v>2004</v>
      </c>
      <c r="C1122">
        <v>1.2E-2</v>
      </c>
    </row>
    <row r="1123" spans="1:3" x14ac:dyDescent="0.25">
      <c r="A1123">
        <v>1122</v>
      </c>
      <c r="B1123" t="s">
        <v>2005</v>
      </c>
      <c r="C1123">
        <v>1.2E-2</v>
      </c>
    </row>
    <row r="1124" spans="1:3" x14ac:dyDescent="0.25">
      <c r="A1124">
        <v>1123</v>
      </c>
      <c r="B1124" t="s">
        <v>2006</v>
      </c>
      <c r="C1124">
        <v>1.2E-2</v>
      </c>
    </row>
    <row r="1125" spans="1:3" x14ac:dyDescent="0.25">
      <c r="A1125">
        <v>1124</v>
      </c>
      <c r="B1125" t="s">
        <v>2007</v>
      </c>
      <c r="C1125">
        <v>1.2E-2</v>
      </c>
    </row>
    <row r="1126" spans="1:3" x14ac:dyDescent="0.25">
      <c r="A1126">
        <v>1125</v>
      </c>
      <c r="B1126" t="s">
        <v>2008</v>
      </c>
      <c r="C1126">
        <v>1.2E-2</v>
      </c>
    </row>
    <row r="1127" spans="1:3" x14ac:dyDescent="0.25">
      <c r="A1127">
        <v>1126</v>
      </c>
      <c r="B1127" t="s">
        <v>2009</v>
      </c>
      <c r="C1127">
        <v>1.2E-2</v>
      </c>
    </row>
    <row r="1128" spans="1:3" x14ac:dyDescent="0.25">
      <c r="A1128">
        <v>1127</v>
      </c>
      <c r="B1128" t="s">
        <v>2010</v>
      </c>
      <c r="C1128">
        <v>1.2E-2</v>
      </c>
    </row>
    <row r="1129" spans="1:3" x14ac:dyDescent="0.25">
      <c r="A1129">
        <v>1128</v>
      </c>
      <c r="B1129" t="s">
        <v>2011</v>
      </c>
      <c r="C1129">
        <v>1.2E-2</v>
      </c>
    </row>
    <row r="1130" spans="1:3" x14ac:dyDescent="0.25">
      <c r="A1130">
        <v>1129</v>
      </c>
      <c r="B1130" t="s">
        <v>2012</v>
      </c>
      <c r="C1130">
        <v>1.2E-2</v>
      </c>
    </row>
    <row r="1131" spans="1:3" x14ac:dyDescent="0.25">
      <c r="A1131">
        <v>1130</v>
      </c>
      <c r="B1131" t="s">
        <v>2013</v>
      </c>
      <c r="C1131">
        <v>1.2E-2</v>
      </c>
    </row>
    <row r="1132" spans="1:3" x14ac:dyDescent="0.25">
      <c r="A1132">
        <v>1131</v>
      </c>
      <c r="B1132" t="s">
        <v>2014</v>
      </c>
      <c r="C1132">
        <v>1.2E-2</v>
      </c>
    </row>
    <row r="1133" spans="1:3" x14ac:dyDescent="0.25">
      <c r="A1133">
        <v>1132</v>
      </c>
      <c r="B1133" t="s">
        <v>2015</v>
      </c>
      <c r="C1133">
        <v>1.2E-2</v>
      </c>
    </row>
    <row r="1134" spans="1:3" x14ac:dyDescent="0.25">
      <c r="A1134">
        <v>1133</v>
      </c>
      <c r="B1134" t="s">
        <v>2016</v>
      </c>
      <c r="C1134">
        <v>1.2E-2</v>
      </c>
    </row>
    <row r="1135" spans="1:3" x14ac:dyDescent="0.25">
      <c r="A1135">
        <v>1134</v>
      </c>
      <c r="B1135" t="s">
        <v>2017</v>
      </c>
      <c r="C1135">
        <v>1.2E-2</v>
      </c>
    </row>
    <row r="1136" spans="1:3" x14ac:dyDescent="0.25">
      <c r="A1136">
        <v>1135</v>
      </c>
      <c r="B1136" t="s">
        <v>2018</v>
      </c>
      <c r="C1136">
        <v>1.0999999999999999E-2</v>
      </c>
    </row>
    <row r="1137" spans="1:3" x14ac:dyDescent="0.25">
      <c r="A1137">
        <v>1136</v>
      </c>
      <c r="B1137" t="s">
        <v>2019</v>
      </c>
      <c r="C1137">
        <v>1.0999999999999999E-2</v>
      </c>
    </row>
    <row r="1138" spans="1:3" x14ac:dyDescent="0.25">
      <c r="A1138">
        <v>1137</v>
      </c>
      <c r="B1138" t="s">
        <v>2020</v>
      </c>
      <c r="C1138">
        <v>1.0999999999999999E-2</v>
      </c>
    </row>
    <row r="1139" spans="1:3" x14ac:dyDescent="0.25">
      <c r="A1139">
        <v>1138</v>
      </c>
      <c r="B1139" t="s">
        <v>2021</v>
      </c>
      <c r="C1139">
        <v>1.0999999999999999E-2</v>
      </c>
    </row>
    <row r="1140" spans="1:3" x14ac:dyDescent="0.25">
      <c r="A1140">
        <v>1139</v>
      </c>
      <c r="B1140" t="s">
        <v>2022</v>
      </c>
      <c r="C1140">
        <v>1.0999999999999999E-2</v>
      </c>
    </row>
    <row r="1141" spans="1:3" x14ac:dyDescent="0.25">
      <c r="A1141">
        <v>1140</v>
      </c>
      <c r="B1141" t="s">
        <v>2023</v>
      </c>
      <c r="C1141">
        <v>1.0999999999999999E-2</v>
      </c>
    </row>
    <row r="1142" spans="1:3" x14ac:dyDescent="0.25">
      <c r="A1142">
        <v>1141</v>
      </c>
      <c r="B1142" t="s">
        <v>2024</v>
      </c>
      <c r="C1142">
        <v>1.0999999999999999E-2</v>
      </c>
    </row>
    <row r="1143" spans="1:3" x14ac:dyDescent="0.25">
      <c r="A1143">
        <v>1142</v>
      </c>
      <c r="B1143" t="s">
        <v>2025</v>
      </c>
      <c r="C1143">
        <v>1.0999999999999999E-2</v>
      </c>
    </row>
    <row r="1144" spans="1:3" x14ac:dyDescent="0.25">
      <c r="A1144">
        <v>1143</v>
      </c>
      <c r="B1144" t="s">
        <v>2026</v>
      </c>
      <c r="C1144">
        <v>1.0999999999999999E-2</v>
      </c>
    </row>
    <row r="1145" spans="1:3" x14ac:dyDescent="0.25">
      <c r="A1145">
        <v>1144</v>
      </c>
      <c r="B1145" t="s">
        <v>2027</v>
      </c>
      <c r="C1145">
        <v>1.0999999999999999E-2</v>
      </c>
    </row>
    <row r="1146" spans="1:3" x14ac:dyDescent="0.25">
      <c r="A1146">
        <v>1145</v>
      </c>
      <c r="B1146" t="s">
        <v>2028</v>
      </c>
      <c r="C1146">
        <v>1.0999999999999999E-2</v>
      </c>
    </row>
    <row r="1147" spans="1:3" x14ac:dyDescent="0.25">
      <c r="A1147">
        <v>1146</v>
      </c>
      <c r="B1147" t="s">
        <v>2029</v>
      </c>
      <c r="C1147">
        <v>1.0999999999999999E-2</v>
      </c>
    </row>
    <row r="1148" spans="1:3" x14ac:dyDescent="0.25">
      <c r="A1148">
        <v>1147</v>
      </c>
      <c r="B1148" t="s">
        <v>2030</v>
      </c>
      <c r="C1148">
        <v>1.0999999999999999E-2</v>
      </c>
    </row>
    <row r="1149" spans="1:3" x14ac:dyDescent="0.25">
      <c r="A1149">
        <v>1148</v>
      </c>
      <c r="B1149" t="s">
        <v>2031</v>
      </c>
      <c r="C1149">
        <v>1.0999999999999999E-2</v>
      </c>
    </row>
    <row r="1150" spans="1:3" x14ac:dyDescent="0.25">
      <c r="A1150">
        <v>1149</v>
      </c>
      <c r="B1150" t="s">
        <v>2032</v>
      </c>
      <c r="C1150">
        <v>1.0999999999999999E-2</v>
      </c>
    </row>
    <row r="1151" spans="1:3" x14ac:dyDescent="0.25">
      <c r="A1151">
        <v>1150</v>
      </c>
      <c r="B1151" t="s">
        <v>2033</v>
      </c>
      <c r="C1151">
        <v>1.0999999999999999E-2</v>
      </c>
    </row>
    <row r="1152" spans="1:3" x14ac:dyDescent="0.25">
      <c r="A1152">
        <v>1151</v>
      </c>
      <c r="B1152" t="s">
        <v>2034</v>
      </c>
      <c r="C1152">
        <v>1.0999999999999999E-2</v>
      </c>
    </row>
    <row r="1153" spans="1:3" x14ac:dyDescent="0.25">
      <c r="A1153">
        <v>1152</v>
      </c>
      <c r="B1153" t="s">
        <v>2035</v>
      </c>
      <c r="C1153">
        <v>1.0999999999999999E-2</v>
      </c>
    </row>
    <row r="1154" spans="1:3" x14ac:dyDescent="0.25">
      <c r="A1154">
        <v>1153</v>
      </c>
      <c r="B1154" t="s">
        <v>2036</v>
      </c>
      <c r="C1154">
        <v>1.0999999999999999E-2</v>
      </c>
    </row>
    <row r="1155" spans="1:3" x14ac:dyDescent="0.25">
      <c r="A1155">
        <v>1154</v>
      </c>
      <c r="B1155" t="s">
        <v>2037</v>
      </c>
      <c r="C1155">
        <v>1.0999999999999999E-2</v>
      </c>
    </row>
    <row r="1156" spans="1:3" x14ac:dyDescent="0.25">
      <c r="A1156">
        <v>1155</v>
      </c>
      <c r="B1156" t="s">
        <v>2038</v>
      </c>
      <c r="C1156">
        <v>1.0999999999999999E-2</v>
      </c>
    </row>
    <row r="1157" spans="1:3" x14ac:dyDescent="0.25">
      <c r="A1157">
        <v>1156</v>
      </c>
      <c r="B1157" t="s">
        <v>2039</v>
      </c>
      <c r="C1157">
        <v>1.0999999999999999E-2</v>
      </c>
    </row>
    <row r="1158" spans="1:3" x14ac:dyDescent="0.25">
      <c r="A1158">
        <v>1157</v>
      </c>
      <c r="B1158" t="s">
        <v>2040</v>
      </c>
      <c r="C1158">
        <v>1.0999999999999999E-2</v>
      </c>
    </row>
    <row r="1159" spans="1:3" x14ac:dyDescent="0.25">
      <c r="A1159">
        <v>1158</v>
      </c>
      <c r="B1159" t="s">
        <v>2041</v>
      </c>
      <c r="C1159">
        <v>1.0999999999999999E-2</v>
      </c>
    </row>
    <row r="1160" spans="1:3" x14ac:dyDescent="0.25">
      <c r="A1160">
        <v>1159</v>
      </c>
      <c r="B1160" t="s">
        <v>2042</v>
      </c>
      <c r="C1160">
        <v>1.0999999999999999E-2</v>
      </c>
    </row>
    <row r="1161" spans="1:3" x14ac:dyDescent="0.25">
      <c r="A1161">
        <v>1160</v>
      </c>
      <c r="B1161" t="s">
        <v>2043</v>
      </c>
      <c r="C1161">
        <v>1.0999999999999999E-2</v>
      </c>
    </row>
    <row r="1162" spans="1:3" x14ac:dyDescent="0.25">
      <c r="A1162">
        <v>1161</v>
      </c>
      <c r="B1162" t="s">
        <v>2044</v>
      </c>
      <c r="C1162">
        <v>1.0999999999999999E-2</v>
      </c>
    </row>
    <row r="1163" spans="1:3" x14ac:dyDescent="0.25">
      <c r="A1163">
        <v>1162</v>
      </c>
      <c r="B1163" t="s">
        <v>2045</v>
      </c>
      <c r="C1163">
        <v>1.0999999999999999E-2</v>
      </c>
    </row>
    <row r="1164" spans="1:3" x14ac:dyDescent="0.25">
      <c r="A1164">
        <v>1163</v>
      </c>
      <c r="B1164" t="s">
        <v>2046</v>
      </c>
      <c r="C1164">
        <v>1.0999999999999999E-2</v>
      </c>
    </row>
    <row r="1165" spans="1:3" x14ac:dyDescent="0.25">
      <c r="A1165">
        <v>1164</v>
      </c>
      <c r="B1165" t="s">
        <v>2047</v>
      </c>
      <c r="C1165">
        <v>1.0999999999999999E-2</v>
      </c>
    </row>
    <row r="1166" spans="1:3" x14ac:dyDescent="0.25">
      <c r="A1166">
        <v>1165</v>
      </c>
      <c r="B1166" t="s">
        <v>2048</v>
      </c>
      <c r="C1166">
        <v>1.0999999999999999E-2</v>
      </c>
    </row>
    <row r="1167" spans="1:3" x14ac:dyDescent="0.25">
      <c r="A1167">
        <v>1166</v>
      </c>
      <c r="B1167" t="s">
        <v>2049</v>
      </c>
      <c r="C1167">
        <v>1.0999999999999999E-2</v>
      </c>
    </row>
    <row r="1168" spans="1:3" x14ac:dyDescent="0.25">
      <c r="A1168">
        <v>1167</v>
      </c>
      <c r="B1168" t="s">
        <v>2050</v>
      </c>
      <c r="C1168">
        <v>1.0999999999999999E-2</v>
      </c>
    </row>
    <row r="1169" spans="1:3" x14ac:dyDescent="0.25">
      <c r="A1169">
        <v>1168</v>
      </c>
      <c r="B1169" t="s">
        <v>2051</v>
      </c>
      <c r="C1169">
        <v>1.0999999999999999E-2</v>
      </c>
    </row>
    <row r="1170" spans="1:3" x14ac:dyDescent="0.25">
      <c r="A1170">
        <v>1169</v>
      </c>
      <c r="B1170" t="s">
        <v>2052</v>
      </c>
      <c r="C1170">
        <v>1.0999999999999999E-2</v>
      </c>
    </row>
    <row r="1171" spans="1:3" x14ac:dyDescent="0.25">
      <c r="A1171">
        <v>1170</v>
      </c>
      <c r="B1171" t="s">
        <v>2053</v>
      </c>
      <c r="C1171">
        <v>1.0999999999999999E-2</v>
      </c>
    </row>
    <row r="1172" spans="1:3" x14ac:dyDescent="0.25">
      <c r="A1172">
        <v>1171</v>
      </c>
      <c r="B1172" t="s">
        <v>2054</v>
      </c>
      <c r="C1172">
        <v>1.0999999999999999E-2</v>
      </c>
    </row>
    <row r="1173" spans="1:3" x14ac:dyDescent="0.25">
      <c r="A1173">
        <v>1172</v>
      </c>
      <c r="B1173" t="s">
        <v>2055</v>
      </c>
      <c r="C1173">
        <v>1.0999999999999999E-2</v>
      </c>
    </row>
    <row r="1174" spans="1:3" x14ac:dyDescent="0.25">
      <c r="A1174">
        <v>1173</v>
      </c>
      <c r="B1174" t="s">
        <v>2056</v>
      </c>
      <c r="C1174">
        <v>1.0999999999999999E-2</v>
      </c>
    </row>
    <row r="1175" spans="1:3" x14ac:dyDescent="0.25">
      <c r="A1175">
        <v>1174</v>
      </c>
      <c r="B1175" t="s">
        <v>2057</v>
      </c>
      <c r="C1175">
        <v>1.0999999999999999E-2</v>
      </c>
    </row>
    <row r="1176" spans="1:3" x14ac:dyDescent="0.25">
      <c r="A1176">
        <v>1175</v>
      </c>
      <c r="B1176" t="s">
        <v>2058</v>
      </c>
      <c r="C1176">
        <v>1.0999999999999999E-2</v>
      </c>
    </row>
    <row r="1177" spans="1:3" x14ac:dyDescent="0.25">
      <c r="A1177">
        <v>1176</v>
      </c>
      <c r="B1177" t="s">
        <v>2059</v>
      </c>
      <c r="C1177">
        <v>1.0999999999999999E-2</v>
      </c>
    </row>
    <row r="1178" spans="1:3" x14ac:dyDescent="0.25">
      <c r="A1178">
        <v>1177</v>
      </c>
      <c r="B1178" t="s">
        <v>2060</v>
      </c>
      <c r="C1178">
        <v>0.01</v>
      </c>
    </row>
    <row r="1179" spans="1:3" x14ac:dyDescent="0.25">
      <c r="A1179">
        <v>1178</v>
      </c>
      <c r="B1179" t="s">
        <v>2061</v>
      </c>
      <c r="C1179">
        <v>0.01</v>
      </c>
    </row>
    <row r="1180" spans="1:3" x14ac:dyDescent="0.25">
      <c r="A1180">
        <v>1179</v>
      </c>
      <c r="B1180" t="s">
        <v>2062</v>
      </c>
      <c r="C1180">
        <v>0.01</v>
      </c>
    </row>
    <row r="1181" spans="1:3" x14ac:dyDescent="0.25">
      <c r="A1181">
        <v>1180</v>
      </c>
      <c r="B1181" t="s">
        <v>2063</v>
      </c>
      <c r="C1181">
        <v>0.01</v>
      </c>
    </row>
    <row r="1182" spans="1:3" x14ac:dyDescent="0.25">
      <c r="A1182">
        <v>1181</v>
      </c>
      <c r="B1182" t="s">
        <v>2064</v>
      </c>
      <c r="C1182">
        <v>0.01</v>
      </c>
    </row>
    <row r="1183" spans="1:3" x14ac:dyDescent="0.25">
      <c r="A1183">
        <v>1182</v>
      </c>
      <c r="B1183" t="s">
        <v>2065</v>
      </c>
      <c r="C1183">
        <v>0.01</v>
      </c>
    </row>
    <row r="1184" spans="1:3" x14ac:dyDescent="0.25">
      <c r="A1184">
        <v>1183</v>
      </c>
      <c r="B1184" t="s">
        <v>2066</v>
      </c>
      <c r="C1184">
        <v>0.01</v>
      </c>
    </row>
    <row r="1185" spans="1:3" x14ac:dyDescent="0.25">
      <c r="A1185">
        <v>1184</v>
      </c>
      <c r="B1185" t="s">
        <v>2067</v>
      </c>
      <c r="C1185">
        <v>0.01</v>
      </c>
    </row>
    <row r="1186" spans="1:3" x14ac:dyDescent="0.25">
      <c r="A1186">
        <v>1185</v>
      </c>
      <c r="B1186" t="s">
        <v>2068</v>
      </c>
      <c r="C1186">
        <v>0.01</v>
      </c>
    </row>
    <row r="1187" spans="1:3" x14ac:dyDescent="0.25">
      <c r="A1187">
        <v>1186</v>
      </c>
      <c r="B1187" t="s">
        <v>2069</v>
      </c>
      <c r="C1187">
        <v>0.01</v>
      </c>
    </row>
    <row r="1188" spans="1:3" x14ac:dyDescent="0.25">
      <c r="A1188">
        <v>1187</v>
      </c>
      <c r="B1188" t="s">
        <v>2070</v>
      </c>
      <c r="C1188">
        <v>0.01</v>
      </c>
    </row>
    <row r="1189" spans="1:3" x14ac:dyDescent="0.25">
      <c r="A1189">
        <v>1188</v>
      </c>
      <c r="B1189" t="s">
        <v>2071</v>
      </c>
      <c r="C1189">
        <v>0.01</v>
      </c>
    </row>
    <row r="1190" spans="1:3" x14ac:dyDescent="0.25">
      <c r="A1190">
        <v>1189</v>
      </c>
      <c r="B1190" t="s">
        <v>2072</v>
      </c>
      <c r="C1190">
        <v>0.01</v>
      </c>
    </row>
    <row r="1191" spans="1:3" x14ac:dyDescent="0.25">
      <c r="A1191">
        <v>1190</v>
      </c>
      <c r="B1191" t="s">
        <v>2073</v>
      </c>
      <c r="C1191">
        <v>0.01</v>
      </c>
    </row>
    <row r="1192" spans="1:3" x14ac:dyDescent="0.25">
      <c r="A1192">
        <v>1191</v>
      </c>
      <c r="B1192" t="s">
        <v>2074</v>
      </c>
      <c r="C1192">
        <v>0.01</v>
      </c>
    </row>
    <row r="1193" spans="1:3" x14ac:dyDescent="0.25">
      <c r="A1193">
        <v>1192</v>
      </c>
      <c r="B1193" t="s">
        <v>2075</v>
      </c>
      <c r="C1193">
        <v>0.01</v>
      </c>
    </row>
    <row r="1194" spans="1:3" x14ac:dyDescent="0.25">
      <c r="A1194">
        <v>1193</v>
      </c>
      <c r="B1194" t="s">
        <v>2076</v>
      </c>
      <c r="C1194">
        <v>0.01</v>
      </c>
    </row>
    <row r="1195" spans="1:3" x14ac:dyDescent="0.25">
      <c r="A1195">
        <v>1194</v>
      </c>
      <c r="B1195" t="s">
        <v>2077</v>
      </c>
      <c r="C1195">
        <v>0.01</v>
      </c>
    </row>
    <row r="1196" spans="1:3" x14ac:dyDescent="0.25">
      <c r="A1196">
        <v>1195</v>
      </c>
      <c r="B1196" t="s">
        <v>2078</v>
      </c>
      <c r="C1196">
        <v>0.01</v>
      </c>
    </row>
    <row r="1197" spans="1:3" x14ac:dyDescent="0.25">
      <c r="A1197">
        <v>1196</v>
      </c>
      <c r="B1197" t="s">
        <v>2079</v>
      </c>
      <c r="C1197">
        <v>0.01</v>
      </c>
    </row>
    <row r="1198" spans="1:3" x14ac:dyDescent="0.25">
      <c r="A1198">
        <v>1197</v>
      </c>
      <c r="B1198" t="s">
        <v>2080</v>
      </c>
      <c r="C1198">
        <v>0.01</v>
      </c>
    </row>
    <row r="1199" spans="1:3" x14ac:dyDescent="0.25">
      <c r="A1199">
        <v>1198</v>
      </c>
      <c r="B1199" t="s">
        <v>2081</v>
      </c>
      <c r="C1199">
        <v>0.01</v>
      </c>
    </row>
    <row r="1200" spans="1:3" x14ac:dyDescent="0.25">
      <c r="A1200">
        <v>1199</v>
      </c>
      <c r="B1200" t="s">
        <v>2082</v>
      </c>
      <c r="C1200">
        <v>0.01</v>
      </c>
    </row>
    <row r="1201" spans="1:3" x14ac:dyDescent="0.25">
      <c r="A1201">
        <v>1200</v>
      </c>
      <c r="B1201" t="s">
        <v>2083</v>
      </c>
      <c r="C1201">
        <v>0.01</v>
      </c>
    </row>
    <row r="1202" spans="1:3" x14ac:dyDescent="0.25">
      <c r="A1202">
        <v>1201</v>
      </c>
      <c r="B1202" t="s">
        <v>2084</v>
      </c>
      <c r="C1202">
        <v>0.01</v>
      </c>
    </row>
    <row r="1203" spans="1:3" x14ac:dyDescent="0.25">
      <c r="A1203">
        <v>1202</v>
      </c>
      <c r="B1203" t="s">
        <v>2085</v>
      </c>
      <c r="C1203">
        <v>0.01</v>
      </c>
    </row>
    <row r="1204" spans="1:3" x14ac:dyDescent="0.25">
      <c r="A1204">
        <v>1203</v>
      </c>
      <c r="B1204" t="s">
        <v>2086</v>
      </c>
      <c r="C1204">
        <v>0.01</v>
      </c>
    </row>
    <row r="1205" spans="1:3" x14ac:dyDescent="0.25">
      <c r="A1205">
        <v>1204</v>
      </c>
      <c r="B1205" t="s">
        <v>2087</v>
      </c>
      <c r="C1205">
        <v>0.01</v>
      </c>
    </row>
    <row r="1206" spans="1:3" x14ac:dyDescent="0.25">
      <c r="A1206">
        <v>1205</v>
      </c>
      <c r="B1206" t="s">
        <v>2088</v>
      </c>
      <c r="C1206">
        <v>0.01</v>
      </c>
    </row>
    <row r="1207" spans="1:3" x14ac:dyDescent="0.25">
      <c r="A1207">
        <v>1206</v>
      </c>
      <c r="B1207" t="s">
        <v>2089</v>
      </c>
      <c r="C1207">
        <v>0.01</v>
      </c>
    </row>
    <row r="1208" spans="1:3" x14ac:dyDescent="0.25">
      <c r="A1208">
        <v>1207</v>
      </c>
      <c r="B1208" t="s">
        <v>2090</v>
      </c>
      <c r="C1208">
        <v>0.01</v>
      </c>
    </row>
    <row r="1209" spans="1:3" x14ac:dyDescent="0.25">
      <c r="A1209">
        <v>1208</v>
      </c>
      <c r="B1209" t="s">
        <v>2091</v>
      </c>
      <c r="C1209">
        <v>0.01</v>
      </c>
    </row>
    <row r="1210" spans="1:3" x14ac:dyDescent="0.25">
      <c r="A1210">
        <v>1209</v>
      </c>
      <c r="B1210" t="s">
        <v>2092</v>
      </c>
      <c r="C1210">
        <v>0.01</v>
      </c>
    </row>
    <row r="1211" spans="1:3" x14ac:dyDescent="0.25">
      <c r="A1211">
        <v>1210</v>
      </c>
      <c r="B1211" t="s">
        <v>2093</v>
      </c>
      <c r="C1211">
        <v>0.01</v>
      </c>
    </row>
    <row r="1212" spans="1:3" x14ac:dyDescent="0.25">
      <c r="A1212">
        <v>1211</v>
      </c>
      <c r="B1212" t="s">
        <v>2094</v>
      </c>
      <c r="C1212">
        <v>0.01</v>
      </c>
    </row>
    <row r="1213" spans="1:3" x14ac:dyDescent="0.25">
      <c r="A1213">
        <v>1212</v>
      </c>
      <c r="B1213" t="s">
        <v>2095</v>
      </c>
      <c r="C1213">
        <v>0.01</v>
      </c>
    </row>
    <row r="1214" spans="1:3" x14ac:dyDescent="0.25">
      <c r="A1214">
        <v>1213</v>
      </c>
      <c r="B1214" t="s">
        <v>2096</v>
      </c>
      <c r="C1214">
        <v>0.01</v>
      </c>
    </row>
    <row r="1215" spans="1:3" x14ac:dyDescent="0.25">
      <c r="A1215">
        <v>1214</v>
      </c>
      <c r="B1215" t="s">
        <v>2097</v>
      </c>
      <c r="C1215">
        <v>0.01</v>
      </c>
    </row>
    <row r="1216" spans="1:3" x14ac:dyDescent="0.25">
      <c r="A1216">
        <v>1215</v>
      </c>
      <c r="B1216" t="s">
        <v>2098</v>
      </c>
      <c r="C1216">
        <v>0.01</v>
      </c>
    </row>
    <row r="1217" spans="1:3" x14ac:dyDescent="0.25">
      <c r="A1217">
        <v>1216</v>
      </c>
      <c r="B1217" t="s">
        <v>2099</v>
      </c>
      <c r="C1217">
        <v>0.01</v>
      </c>
    </row>
    <row r="1218" spans="1:3" x14ac:dyDescent="0.25">
      <c r="A1218">
        <v>1217</v>
      </c>
      <c r="B1218" t="s">
        <v>2100</v>
      </c>
      <c r="C1218">
        <v>0.01</v>
      </c>
    </row>
    <row r="1219" spans="1:3" x14ac:dyDescent="0.25">
      <c r="A1219">
        <v>1218</v>
      </c>
      <c r="B1219" t="s">
        <v>2101</v>
      </c>
      <c r="C1219">
        <v>0.01</v>
      </c>
    </row>
    <row r="1220" spans="1:3" x14ac:dyDescent="0.25">
      <c r="A1220">
        <v>1219</v>
      </c>
      <c r="B1220" t="s">
        <v>2102</v>
      </c>
      <c r="C1220">
        <v>0.01</v>
      </c>
    </row>
    <row r="1221" spans="1:3" x14ac:dyDescent="0.25">
      <c r="A1221">
        <v>1220</v>
      </c>
      <c r="B1221" t="s">
        <v>2103</v>
      </c>
      <c r="C1221">
        <v>0.01</v>
      </c>
    </row>
    <row r="1222" spans="1:3" x14ac:dyDescent="0.25">
      <c r="A1222">
        <v>1221</v>
      </c>
      <c r="B1222" t="s">
        <v>2104</v>
      </c>
      <c r="C1222">
        <v>0.01</v>
      </c>
    </row>
    <row r="1223" spans="1:3" x14ac:dyDescent="0.25">
      <c r="A1223">
        <v>1222</v>
      </c>
      <c r="B1223" t="s">
        <v>2105</v>
      </c>
      <c r="C1223">
        <v>0.01</v>
      </c>
    </row>
    <row r="1224" spans="1:3" x14ac:dyDescent="0.25">
      <c r="A1224">
        <v>1223</v>
      </c>
      <c r="B1224" t="s">
        <v>2106</v>
      </c>
      <c r="C1224">
        <v>0.01</v>
      </c>
    </row>
    <row r="1225" spans="1:3" x14ac:dyDescent="0.25">
      <c r="A1225">
        <v>1224</v>
      </c>
      <c r="B1225" t="s">
        <v>2107</v>
      </c>
      <c r="C1225">
        <v>0.01</v>
      </c>
    </row>
    <row r="1226" spans="1:3" x14ac:dyDescent="0.25">
      <c r="A1226">
        <v>1225</v>
      </c>
      <c r="B1226" t="s">
        <v>2108</v>
      </c>
      <c r="C1226">
        <v>0.01</v>
      </c>
    </row>
    <row r="1227" spans="1:3" x14ac:dyDescent="0.25">
      <c r="A1227">
        <v>1226</v>
      </c>
      <c r="B1227" t="s">
        <v>2109</v>
      </c>
      <c r="C1227">
        <v>0.01</v>
      </c>
    </row>
    <row r="1228" spans="1:3" x14ac:dyDescent="0.25">
      <c r="A1228">
        <v>1227</v>
      </c>
      <c r="B1228" t="s">
        <v>2110</v>
      </c>
      <c r="C1228">
        <v>0.01</v>
      </c>
    </row>
    <row r="1229" spans="1:3" x14ac:dyDescent="0.25">
      <c r="A1229">
        <v>1228</v>
      </c>
      <c r="B1229" t="s">
        <v>2111</v>
      </c>
      <c r="C1229">
        <v>0.01</v>
      </c>
    </row>
    <row r="1230" spans="1:3" x14ac:dyDescent="0.25">
      <c r="A1230">
        <v>1229</v>
      </c>
      <c r="B1230" t="s">
        <v>2112</v>
      </c>
      <c r="C1230">
        <v>0.01</v>
      </c>
    </row>
    <row r="1231" spans="1:3" x14ac:dyDescent="0.25">
      <c r="A1231">
        <v>1230</v>
      </c>
      <c r="B1231" t="s">
        <v>2113</v>
      </c>
      <c r="C1231">
        <v>0.01</v>
      </c>
    </row>
    <row r="1232" spans="1:3" x14ac:dyDescent="0.25">
      <c r="A1232">
        <v>1231</v>
      </c>
      <c r="B1232" t="s">
        <v>2114</v>
      </c>
      <c r="C1232">
        <v>0.01</v>
      </c>
    </row>
    <row r="1233" spans="1:3" x14ac:dyDescent="0.25">
      <c r="A1233">
        <v>1232</v>
      </c>
      <c r="B1233" t="s">
        <v>2115</v>
      </c>
      <c r="C1233">
        <v>8.9999999999999993E-3</v>
      </c>
    </row>
    <row r="1234" spans="1:3" x14ac:dyDescent="0.25">
      <c r="A1234">
        <v>1233</v>
      </c>
      <c r="B1234" t="s">
        <v>2116</v>
      </c>
      <c r="C1234">
        <v>8.9999999999999993E-3</v>
      </c>
    </row>
    <row r="1235" spans="1:3" x14ac:dyDescent="0.25">
      <c r="A1235">
        <v>1234</v>
      </c>
      <c r="B1235" t="s">
        <v>2117</v>
      </c>
      <c r="C1235">
        <v>8.9999999999999993E-3</v>
      </c>
    </row>
    <row r="1236" spans="1:3" x14ac:dyDescent="0.25">
      <c r="A1236">
        <v>1235</v>
      </c>
      <c r="B1236" t="s">
        <v>2118</v>
      </c>
      <c r="C1236">
        <v>8.9999999999999993E-3</v>
      </c>
    </row>
    <row r="1237" spans="1:3" x14ac:dyDescent="0.25">
      <c r="A1237">
        <v>1236</v>
      </c>
      <c r="B1237" t="s">
        <v>2119</v>
      </c>
      <c r="C1237">
        <v>8.9999999999999993E-3</v>
      </c>
    </row>
    <row r="1238" spans="1:3" x14ac:dyDescent="0.25">
      <c r="A1238">
        <v>1237</v>
      </c>
      <c r="B1238" t="s">
        <v>2120</v>
      </c>
      <c r="C1238">
        <v>8.9999999999999993E-3</v>
      </c>
    </row>
    <row r="1239" spans="1:3" x14ac:dyDescent="0.25">
      <c r="A1239">
        <v>1238</v>
      </c>
      <c r="B1239" t="s">
        <v>2121</v>
      </c>
      <c r="C1239">
        <v>8.9999999999999993E-3</v>
      </c>
    </row>
    <row r="1240" spans="1:3" x14ac:dyDescent="0.25">
      <c r="A1240">
        <v>1239</v>
      </c>
      <c r="B1240" t="s">
        <v>2122</v>
      </c>
      <c r="C1240">
        <v>8.9999999999999993E-3</v>
      </c>
    </row>
    <row r="1241" spans="1:3" x14ac:dyDescent="0.25">
      <c r="A1241">
        <v>1240</v>
      </c>
      <c r="B1241" t="s">
        <v>2123</v>
      </c>
      <c r="C1241">
        <v>8.9999999999999993E-3</v>
      </c>
    </row>
    <row r="1242" spans="1:3" x14ac:dyDescent="0.25">
      <c r="A1242">
        <v>1241</v>
      </c>
      <c r="B1242" t="s">
        <v>2124</v>
      </c>
      <c r="C1242">
        <v>8.9999999999999993E-3</v>
      </c>
    </row>
    <row r="1243" spans="1:3" x14ac:dyDescent="0.25">
      <c r="A1243">
        <v>1242</v>
      </c>
      <c r="B1243" t="s">
        <v>2125</v>
      </c>
      <c r="C1243">
        <v>8.9999999999999993E-3</v>
      </c>
    </row>
    <row r="1244" spans="1:3" x14ac:dyDescent="0.25">
      <c r="A1244">
        <v>1243</v>
      </c>
      <c r="B1244" t="s">
        <v>2126</v>
      </c>
      <c r="C1244">
        <v>8.9999999999999993E-3</v>
      </c>
    </row>
    <row r="1245" spans="1:3" x14ac:dyDescent="0.25">
      <c r="A1245">
        <v>1244</v>
      </c>
      <c r="B1245" t="s">
        <v>2127</v>
      </c>
      <c r="C1245">
        <v>8.9999999999999993E-3</v>
      </c>
    </row>
    <row r="1246" spans="1:3" x14ac:dyDescent="0.25">
      <c r="A1246">
        <v>1245</v>
      </c>
      <c r="B1246" t="s">
        <v>2128</v>
      </c>
      <c r="C1246">
        <v>8.9999999999999993E-3</v>
      </c>
    </row>
    <row r="1247" spans="1:3" x14ac:dyDescent="0.25">
      <c r="A1247">
        <v>1246</v>
      </c>
      <c r="B1247" t="s">
        <v>2129</v>
      </c>
      <c r="C1247">
        <v>8.9999999999999993E-3</v>
      </c>
    </row>
    <row r="1248" spans="1:3" x14ac:dyDescent="0.25">
      <c r="A1248">
        <v>1247</v>
      </c>
      <c r="B1248" t="s">
        <v>2130</v>
      </c>
      <c r="C1248">
        <v>8.9999999999999993E-3</v>
      </c>
    </row>
    <row r="1249" spans="1:3" x14ac:dyDescent="0.25">
      <c r="A1249">
        <v>1248</v>
      </c>
      <c r="B1249" t="s">
        <v>2131</v>
      </c>
      <c r="C1249">
        <v>8.9999999999999993E-3</v>
      </c>
    </row>
    <row r="1250" spans="1:3" x14ac:dyDescent="0.25">
      <c r="A1250">
        <v>1249</v>
      </c>
      <c r="B1250" t="s">
        <v>2132</v>
      </c>
      <c r="C1250">
        <v>8.9999999999999993E-3</v>
      </c>
    </row>
    <row r="1251" spans="1:3" x14ac:dyDescent="0.25">
      <c r="A1251">
        <v>1250</v>
      </c>
      <c r="B1251" t="s">
        <v>2133</v>
      </c>
      <c r="C1251">
        <v>8.9999999999999993E-3</v>
      </c>
    </row>
    <row r="1252" spans="1:3" x14ac:dyDescent="0.25">
      <c r="A1252">
        <v>1251</v>
      </c>
      <c r="B1252" t="s">
        <v>2134</v>
      </c>
      <c r="C1252">
        <v>8.9999999999999993E-3</v>
      </c>
    </row>
    <row r="1253" spans="1:3" x14ac:dyDescent="0.25">
      <c r="A1253">
        <v>1252</v>
      </c>
      <c r="B1253" t="s">
        <v>2135</v>
      </c>
      <c r="C1253">
        <v>8.9999999999999993E-3</v>
      </c>
    </row>
    <row r="1254" spans="1:3" x14ac:dyDescent="0.25">
      <c r="A1254">
        <v>1253</v>
      </c>
      <c r="B1254" t="s">
        <v>2136</v>
      </c>
      <c r="C1254">
        <v>8.9999999999999993E-3</v>
      </c>
    </row>
    <row r="1255" spans="1:3" x14ac:dyDescent="0.25">
      <c r="A1255">
        <v>1254</v>
      </c>
      <c r="B1255" t="s">
        <v>2137</v>
      </c>
      <c r="C1255">
        <v>8.9999999999999993E-3</v>
      </c>
    </row>
    <row r="1256" spans="1:3" x14ac:dyDescent="0.25">
      <c r="A1256">
        <v>1255</v>
      </c>
      <c r="B1256" t="s">
        <v>2138</v>
      </c>
      <c r="C1256">
        <v>8.9999999999999993E-3</v>
      </c>
    </row>
    <row r="1257" spans="1:3" x14ac:dyDescent="0.25">
      <c r="A1257">
        <v>1256</v>
      </c>
      <c r="B1257" t="s">
        <v>2139</v>
      </c>
      <c r="C1257">
        <v>8.9999999999999993E-3</v>
      </c>
    </row>
    <row r="1258" spans="1:3" x14ac:dyDescent="0.25">
      <c r="A1258">
        <v>1257</v>
      </c>
      <c r="B1258" t="s">
        <v>2140</v>
      </c>
      <c r="C1258">
        <v>8.9999999999999993E-3</v>
      </c>
    </row>
    <row r="1259" spans="1:3" x14ac:dyDescent="0.25">
      <c r="A1259">
        <v>1258</v>
      </c>
      <c r="B1259" t="s">
        <v>2141</v>
      </c>
      <c r="C1259">
        <v>8.9999999999999993E-3</v>
      </c>
    </row>
    <row r="1260" spans="1:3" x14ac:dyDescent="0.25">
      <c r="A1260">
        <v>1259</v>
      </c>
      <c r="B1260" t="s">
        <v>2142</v>
      </c>
      <c r="C1260">
        <v>8.9999999999999993E-3</v>
      </c>
    </row>
    <row r="1261" spans="1:3" x14ac:dyDescent="0.25">
      <c r="A1261">
        <v>1260</v>
      </c>
      <c r="B1261" t="s">
        <v>2143</v>
      </c>
      <c r="C1261">
        <v>8.9999999999999993E-3</v>
      </c>
    </row>
    <row r="1262" spans="1:3" x14ac:dyDescent="0.25">
      <c r="A1262">
        <v>1261</v>
      </c>
      <c r="B1262" t="s">
        <v>2144</v>
      </c>
      <c r="C1262">
        <v>8.9999999999999993E-3</v>
      </c>
    </row>
    <row r="1263" spans="1:3" x14ac:dyDescent="0.25">
      <c r="A1263">
        <v>1262</v>
      </c>
      <c r="B1263" t="s">
        <v>2145</v>
      </c>
      <c r="C1263">
        <v>8.9999999999999993E-3</v>
      </c>
    </row>
    <row r="1264" spans="1:3" x14ac:dyDescent="0.25">
      <c r="A1264">
        <v>1263</v>
      </c>
      <c r="B1264" t="s">
        <v>2146</v>
      </c>
      <c r="C1264">
        <v>8.9999999999999993E-3</v>
      </c>
    </row>
    <row r="1265" spans="1:3" x14ac:dyDescent="0.25">
      <c r="A1265">
        <v>1264</v>
      </c>
      <c r="B1265" t="s">
        <v>2147</v>
      </c>
      <c r="C1265">
        <v>8.9999999999999993E-3</v>
      </c>
    </row>
    <row r="1266" spans="1:3" x14ac:dyDescent="0.25">
      <c r="A1266">
        <v>1265</v>
      </c>
      <c r="B1266" t="s">
        <v>2148</v>
      </c>
      <c r="C1266">
        <v>8.9999999999999993E-3</v>
      </c>
    </row>
    <row r="1267" spans="1:3" x14ac:dyDescent="0.25">
      <c r="A1267">
        <v>1266</v>
      </c>
      <c r="B1267" t="s">
        <v>2149</v>
      </c>
      <c r="C1267">
        <v>8.9999999999999993E-3</v>
      </c>
    </row>
    <row r="1268" spans="1:3" x14ac:dyDescent="0.25">
      <c r="A1268">
        <v>1267</v>
      </c>
      <c r="B1268" t="s">
        <v>2150</v>
      </c>
      <c r="C1268">
        <v>8.9999999999999993E-3</v>
      </c>
    </row>
    <row r="1269" spans="1:3" x14ac:dyDescent="0.25">
      <c r="A1269">
        <v>1268</v>
      </c>
      <c r="B1269" t="s">
        <v>2151</v>
      </c>
      <c r="C1269">
        <v>8.9999999999999993E-3</v>
      </c>
    </row>
    <row r="1270" spans="1:3" x14ac:dyDescent="0.25">
      <c r="A1270">
        <v>1269</v>
      </c>
      <c r="B1270" t="s">
        <v>2152</v>
      </c>
      <c r="C1270">
        <v>8.9999999999999993E-3</v>
      </c>
    </row>
    <row r="1271" spans="1:3" x14ac:dyDescent="0.25">
      <c r="A1271">
        <v>1270</v>
      </c>
      <c r="B1271" t="s">
        <v>2153</v>
      </c>
      <c r="C1271">
        <v>8.9999999999999993E-3</v>
      </c>
    </row>
    <row r="1272" spans="1:3" x14ac:dyDescent="0.25">
      <c r="A1272">
        <v>1271</v>
      </c>
      <c r="B1272" t="s">
        <v>2154</v>
      </c>
      <c r="C1272">
        <v>8.9999999999999993E-3</v>
      </c>
    </row>
    <row r="1273" spans="1:3" x14ac:dyDescent="0.25">
      <c r="A1273">
        <v>1272</v>
      </c>
      <c r="B1273" t="s">
        <v>2155</v>
      </c>
      <c r="C1273">
        <v>8.9999999999999993E-3</v>
      </c>
    </row>
    <row r="1274" spans="1:3" x14ac:dyDescent="0.25">
      <c r="A1274">
        <v>1273</v>
      </c>
      <c r="B1274" t="s">
        <v>2156</v>
      </c>
      <c r="C1274">
        <v>8.9999999999999993E-3</v>
      </c>
    </row>
    <row r="1275" spans="1:3" x14ac:dyDescent="0.25">
      <c r="A1275">
        <v>1274</v>
      </c>
      <c r="B1275" t="s">
        <v>2157</v>
      </c>
      <c r="C1275">
        <v>8.9999999999999993E-3</v>
      </c>
    </row>
    <row r="1276" spans="1:3" x14ac:dyDescent="0.25">
      <c r="A1276">
        <v>1275</v>
      </c>
      <c r="B1276" t="s">
        <v>2158</v>
      </c>
      <c r="C1276">
        <v>8.9999999999999993E-3</v>
      </c>
    </row>
    <row r="1277" spans="1:3" x14ac:dyDescent="0.25">
      <c r="A1277">
        <v>1276</v>
      </c>
      <c r="B1277" t="s">
        <v>2159</v>
      </c>
      <c r="C1277">
        <v>8.9999999999999993E-3</v>
      </c>
    </row>
    <row r="1278" spans="1:3" x14ac:dyDescent="0.25">
      <c r="A1278">
        <v>1277</v>
      </c>
      <c r="B1278" t="s">
        <v>2160</v>
      </c>
      <c r="C1278">
        <v>8.9999999999999993E-3</v>
      </c>
    </row>
    <row r="1279" spans="1:3" x14ac:dyDescent="0.25">
      <c r="A1279">
        <v>1278</v>
      </c>
      <c r="B1279" t="s">
        <v>2161</v>
      </c>
      <c r="C1279">
        <v>8.9999999999999993E-3</v>
      </c>
    </row>
    <row r="1280" spans="1:3" x14ac:dyDescent="0.25">
      <c r="A1280">
        <v>1279</v>
      </c>
      <c r="B1280" t="s">
        <v>2162</v>
      </c>
      <c r="C1280">
        <v>8.9999999999999993E-3</v>
      </c>
    </row>
    <row r="1281" spans="1:3" x14ac:dyDescent="0.25">
      <c r="A1281">
        <v>1280</v>
      </c>
      <c r="B1281" t="s">
        <v>2163</v>
      </c>
      <c r="C1281">
        <v>8.9999999999999993E-3</v>
      </c>
    </row>
    <row r="1282" spans="1:3" x14ac:dyDescent="0.25">
      <c r="A1282">
        <v>1281</v>
      </c>
      <c r="B1282" t="s">
        <v>2164</v>
      </c>
      <c r="C1282">
        <v>8.9999999999999993E-3</v>
      </c>
    </row>
    <row r="1283" spans="1:3" x14ac:dyDescent="0.25">
      <c r="A1283">
        <v>1282</v>
      </c>
      <c r="B1283" t="s">
        <v>2165</v>
      </c>
      <c r="C1283">
        <v>8.9999999999999993E-3</v>
      </c>
    </row>
    <row r="1284" spans="1:3" x14ac:dyDescent="0.25">
      <c r="A1284">
        <v>1283</v>
      </c>
      <c r="B1284" t="s">
        <v>2166</v>
      </c>
      <c r="C1284">
        <v>8.0000000000000002E-3</v>
      </c>
    </row>
    <row r="1285" spans="1:3" x14ac:dyDescent="0.25">
      <c r="A1285">
        <v>1284</v>
      </c>
      <c r="B1285" t="s">
        <v>2167</v>
      </c>
      <c r="C1285">
        <v>8.0000000000000002E-3</v>
      </c>
    </row>
    <row r="1286" spans="1:3" x14ac:dyDescent="0.25">
      <c r="A1286">
        <v>1285</v>
      </c>
      <c r="B1286" t="s">
        <v>2168</v>
      </c>
      <c r="C1286">
        <v>8.0000000000000002E-3</v>
      </c>
    </row>
    <row r="1287" spans="1:3" x14ac:dyDescent="0.25">
      <c r="A1287">
        <v>1286</v>
      </c>
      <c r="B1287" t="s">
        <v>2169</v>
      </c>
      <c r="C1287">
        <v>8.0000000000000002E-3</v>
      </c>
    </row>
    <row r="1288" spans="1:3" x14ac:dyDescent="0.25">
      <c r="A1288">
        <v>1287</v>
      </c>
      <c r="B1288" t="s">
        <v>2170</v>
      </c>
      <c r="C1288">
        <v>8.0000000000000002E-3</v>
      </c>
    </row>
    <row r="1289" spans="1:3" x14ac:dyDescent="0.25">
      <c r="A1289">
        <v>1288</v>
      </c>
      <c r="B1289" t="s">
        <v>2171</v>
      </c>
      <c r="C1289">
        <v>8.0000000000000002E-3</v>
      </c>
    </row>
    <row r="1290" spans="1:3" x14ac:dyDescent="0.25">
      <c r="A1290">
        <v>1289</v>
      </c>
      <c r="B1290" t="s">
        <v>2172</v>
      </c>
      <c r="C1290">
        <v>8.0000000000000002E-3</v>
      </c>
    </row>
    <row r="1291" spans="1:3" x14ac:dyDescent="0.25">
      <c r="A1291">
        <v>1290</v>
      </c>
      <c r="B1291" t="s">
        <v>2173</v>
      </c>
      <c r="C1291">
        <v>8.0000000000000002E-3</v>
      </c>
    </row>
    <row r="1292" spans="1:3" x14ac:dyDescent="0.25">
      <c r="A1292">
        <v>1291</v>
      </c>
      <c r="B1292" t="s">
        <v>2174</v>
      </c>
      <c r="C1292">
        <v>8.0000000000000002E-3</v>
      </c>
    </row>
    <row r="1293" spans="1:3" x14ac:dyDescent="0.25">
      <c r="A1293">
        <v>1292</v>
      </c>
      <c r="B1293" t="s">
        <v>2175</v>
      </c>
      <c r="C1293">
        <v>8.0000000000000002E-3</v>
      </c>
    </row>
    <row r="1294" spans="1:3" x14ac:dyDescent="0.25">
      <c r="A1294">
        <v>1293</v>
      </c>
      <c r="B1294" t="s">
        <v>2176</v>
      </c>
      <c r="C1294">
        <v>8.0000000000000002E-3</v>
      </c>
    </row>
    <row r="1295" spans="1:3" x14ac:dyDescent="0.25">
      <c r="A1295">
        <v>1294</v>
      </c>
      <c r="B1295" t="s">
        <v>2177</v>
      </c>
      <c r="C1295">
        <v>8.0000000000000002E-3</v>
      </c>
    </row>
    <row r="1296" spans="1:3" x14ac:dyDescent="0.25">
      <c r="A1296">
        <v>1295</v>
      </c>
      <c r="B1296" t="s">
        <v>2178</v>
      </c>
      <c r="C1296">
        <v>8.0000000000000002E-3</v>
      </c>
    </row>
    <row r="1297" spans="1:3" x14ac:dyDescent="0.25">
      <c r="A1297">
        <v>1296</v>
      </c>
      <c r="B1297" t="s">
        <v>2179</v>
      </c>
      <c r="C1297">
        <v>8.0000000000000002E-3</v>
      </c>
    </row>
    <row r="1298" spans="1:3" x14ac:dyDescent="0.25">
      <c r="A1298">
        <v>1297</v>
      </c>
      <c r="B1298" t="s">
        <v>2180</v>
      </c>
      <c r="C1298">
        <v>8.0000000000000002E-3</v>
      </c>
    </row>
    <row r="1299" spans="1:3" x14ac:dyDescent="0.25">
      <c r="A1299">
        <v>1298</v>
      </c>
      <c r="B1299" t="s">
        <v>2181</v>
      </c>
      <c r="C1299">
        <v>8.0000000000000002E-3</v>
      </c>
    </row>
    <row r="1300" spans="1:3" x14ac:dyDescent="0.25">
      <c r="A1300">
        <v>1299</v>
      </c>
      <c r="B1300" t="s">
        <v>2182</v>
      </c>
      <c r="C1300">
        <v>8.0000000000000002E-3</v>
      </c>
    </row>
    <row r="1301" spans="1:3" x14ac:dyDescent="0.25">
      <c r="A1301">
        <v>1300</v>
      </c>
      <c r="B1301" t="s">
        <v>2183</v>
      </c>
      <c r="C1301">
        <v>8.0000000000000002E-3</v>
      </c>
    </row>
    <row r="1302" spans="1:3" x14ac:dyDescent="0.25">
      <c r="A1302">
        <v>1301</v>
      </c>
      <c r="B1302" t="s">
        <v>2184</v>
      </c>
      <c r="C1302">
        <v>8.0000000000000002E-3</v>
      </c>
    </row>
    <row r="1303" spans="1:3" x14ac:dyDescent="0.25">
      <c r="A1303">
        <v>1302</v>
      </c>
      <c r="B1303" t="s">
        <v>2185</v>
      </c>
      <c r="C1303">
        <v>8.0000000000000002E-3</v>
      </c>
    </row>
    <row r="1304" spans="1:3" x14ac:dyDescent="0.25">
      <c r="A1304">
        <v>1303</v>
      </c>
      <c r="B1304" t="s">
        <v>2186</v>
      </c>
      <c r="C1304">
        <v>8.0000000000000002E-3</v>
      </c>
    </row>
    <row r="1305" spans="1:3" x14ac:dyDescent="0.25">
      <c r="A1305">
        <v>1304</v>
      </c>
      <c r="B1305" t="s">
        <v>2187</v>
      </c>
      <c r="C1305">
        <v>8.0000000000000002E-3</v>
      </c>
    </row>
    <row r="1306" spans="1:3" x14ac:dyDescent="0.25">
      <c r="A1306">
        <v>1305</v>
      </c>
      <c r="B1306" t="s">
        <v>2188</v>
      </c>
      <c r="C1306">
        <v>8.0000000000000002E-3</v>
      </c>
    </row>
    <row r="1307" spans="1:3" x14ac:dyDescent="0.25">
      <c r="A1307">
        <v>1306</v>
      </c>
      <c r="B1307" t="s">
        <v>2189</v>
      </c>
      <c r="C1307">
        <v>8.0000000000000002E-3</v>
      </c>
    </row>
    <row r="1308" spans="1:3" x14ac:dyDescent="0.25">
      <c r="A1308">
        <v>1307</v>
      </c>
      <c r="B1308" t="s">
        <v>2190</v>
      </c>
      <c r="C1308">
        <v>8.0000000000000002E-3</v>
      </c>
    </row>
    <row r="1309" spans="1:3" x14ac:dyDescent="0.25">
      <c r="A1309">
        <v>1308</v>
      </c>
      <c r="B1309" t="s">
        <v>2191</v>
      </c>
      <c r="C1309">
        <v>8.0000000000000002E-3</v>
      </c>
    </row>
    <row r="1310" spans="1:3" x14ac:dyDescent="0.25">
      <c r="A1310">
        <v>1309</v>
      </c>
      <c r="B1310" t="s">
        <v>2192</v>
      </c>
      <c r="C1310">
        <v>8.0000000000000002E-3</v>
      </c>
    </row>
    <row r="1311" spans="1:3" x14ac:dyDescent="0.25">
      <c r="A1311">
        <v>1310</v>
      </c>
      <c r="B1311" t="s">
        <v>2193</v>
      </c>
      <c r="C1311">
        <v>8.0000000000000002E-3</v>
      </c>
    </row>
    <row r="1312" spans="1:3" x14ac:dyDescent="0.25">
      <c r="A1312">
        <v>1311</v>
      </c>
      <c r="B1312" t="s">
        <v>2194</v>
      </c>
      <c r="C1312">
        <v>8.0000000000000002E-3</v>
      </c>
    </row>
    <row r="1313" spans="1:3" x14ac:dyDescent="0.25">
      <c r="A1313">
        <v>1312</v>
      </c>
      <c r="B1313" t="s">
        <v>2195</v>
      </c>
      <c r="C1313">
        <v>8.0000000000000002E-3</v>
      </c>
    </row>
    <row r="1314" spans="1:3" x14ac:dyDescent="0.25">
      <c r="A1314">
        <v>1313</v>
      </c>
      <c r="B1314" t="s">
        <v>2196</v>
      </c>
      <c r="C1314">
        <v>8.0000000000000002E-3</v>
      </c>
    </row>
    <row r="1315" spans="1:3" x14ac:dyDescent="0.25">
      <c r="A1315">
        <v>1314</v>
      </c>
      <c r="B1315" t="s">
        <v>2197</v>
      </c>
      <c r="C1315">
        <v>8.0000000000000002E-3</v>
      </c>
    </row>
    <row r="1316" spans="1:3" x14ac:dyDescent="0.25">
      <c r="A1316">
        <v>1315</v>
      </c>
      <c r="B1316" t="s">
        <v>2198</v>
      </c>
      <c r="C1316">
        <v>8.0000000000000002E-3</v>
      </c>
    </row>
    <row r="1317" spans="1:3" x14ac:dyDescent="0.25">
      <c r="A1317">
        <v>1316</v>
      </c>
      <c r="B1317" t="s">
        <v>2199</v>
      </c>
      <c r="C1317">
        <v>8.0000000000000002E-3</v>
      </c>
    </row>
    <row r="1318" spans="1:3" x14ac:dyDescent="0.25">
      <c r="A1318">
        <v>1317</v>
      </c>
      <c r="B1318" t="s">
        <v>2200</v>
      </c>
      <c r="C1318">
        <v>8.0000000000000002E-3</v>
      </c>
    </row>
    <row r="1319" spans="1:3" x14ac:dyDescent="0.25">
      <c r="A1319">
        <v>1318</v>
      </c>
      <c r="B1319" t="s">
        <v>2201</v>
      </c>
      <c r="C1319">
        <v>8.0000000000000002E-3</v>
      </c>
    </row>
    <row r="1320" spans="1:3" x14ac:dyDescent="0.25">
      <c r="A1320">
        <v>1319</v>
      </c>
      <c r="B1320" t="s">
        <v>2202</v>
      </c>
      <c r="C1320">
        <v>8.0000000000000002E-3</v>
      </c>
    </row>
    <row r="1321" spans="1:3" x14ac:dyDescent="0.25">
      <c r="A1321">
        <v>1320</v>
      </c>
      <c r="B1321" t="s">
        <v>2203</v>
      </c>
      <c r="C1321">
        <v>8.0000000000000002E-3</v>
      </c>
    </row>
    <row r="1322" spans="1:3" x14ac:dyDescent="0.25">
      <c r="A1322">
        <v>1321</v>
      </c>
      <c r="B1322" t="s">
        <v>2204</v>
      </c>
      <c r="C1322">
        <v>8.0000000000000002E-3</v>
      </c>
    </row>
    <row r="1323" spans="1:3" x14ac:dyDescent="0.25">
      <c r="A1323">
        <v>1322</v>
      </c>
      <c r="B1323" t="s">
        <v>2205</v>
      </c>
      <c r="C1323">
        <v>8.0000000000000002E-3</v>
      </c>
    </row>
    <row r="1324" spans="1:3" x14ac:dyDescent="0.25">
      <c r="A1324">
        <v>1323</v>
      </c>
      <c r="B1324" t="s">
        <v>2206</v>
      </c>
      <c r="C1324">
        <v>8.0000000000000002E-3</v>
      </c>
    </row>
    <row r="1325" spans="1:3" x14ac:dyDescent="0.25">
      <c r="A1325">
        <v>1324</v>
      </c>
      <c r="B1325" t="s">
        <v>2207</v>
      </c>
      <c r="C1325">
        <v>8.0000000000000002E-3</v>
      </c>
    </row>
    <row r="1326" spans="1:3" x14ac:dyDescent="0.25">
      <c r="A1326">
        <v>1325</v>
      </c>
      <c r="B1326" t="s">
        <v>2208</v>
      </c>
      <c r="C1326">
        <v>8.0000000000000002E-3</v>
      </c>
    </row>
    <row r="1327" spans="1:3" x14ac:dyDescent="0.25">
      <c r="A1327">
        <v>1326</v>
      </c>
      <c r="B1327" t="s">
        <v>2209</v>
      </c>
      <c r="C1327">
        <v>8.0000000000000002E-3</v>
      </c>
    </row>
    <row r="1328" spans="1:3" x14ac:dyDescent="0.25">
      <c r="A1328">
        <v>1327</v>
      </c>
      <c r="B1328" t="s">
        <v>2210</v>
      </c>
      <c r="C1328">
        <v>8.0000000000000002E-3</v>
      </c>
    </row>
    <row r="1329" spans="1:3" x14ac:dyDescent="0.25">
      <c r="A1329">
        <v>1328</v>
      </c>
      <c r="B1329" t="s">
        <v>2211</v>
      </c>
      <c r="C1329">
        <v>8.0000000000000002E-3</v>
      </c>
    </row>
    <row r="1330" spans="1:3" x14ac:dyDescent="0.25">
      <c r="A1330">
        <v>1329</v>
      </c>
      <c r="B1330" t="s">
        <v>2212</v>
      </c>
      <c r="C1330">
        <v>8.0000000000000002E-3</v>
      </c>
    </row>
    <row r="1331" spans="1:3" x14ac:dyDescent="0.25">
      <c r="A1331">
        <v>1330</v>
      </c>
      <c r="B1331" t="s">
        <v>2213</v>
      </c>
      <c r="C1331">
        <v>8.0000000000000002E-3</v>
      </c>
    </row>
    <row r="1332" spans="1:3" x14ac:dyDescent="0.25">
      <c r="A1332">
        <v>1331</v>
      </c>
      <c r="B1332" t="s">
        <v>2214</v>
      </c>
      <c r="C1332">
        <v>8.0000000000000002E-3</v>
      </c>
    </row>
    <row r="1333" spans="1:3" x14ac:dyDescent="0.25">
      <c r="A1333">
        <v>1332</v>
      </c>
      <c r="B1333" t="s">
        <v>2215</v>
      </c>
      <c r="C1333">
        <v>8.0000000000000002E-3</v>
      </c>
    </row>
    <row r="1334" spans="1:3" x14ac:dyDescent="0.25">
      <c r="A1334">
        <v>1333</v>
      </c>
      <c r="B1334" t="s">
        <v>2216</v>
      </c>
      <c r="C1334">
        <v>8.0000000000000002E-3</v>
      </c>
    </row>
    <row r="1335" spans="1:3" x14ac:dyDescent="0.25">
      <c r="A1335">
        <v>1334</v>
      </c>
      <c r="B1335" t="s">
        <v>2217</v>
      </c>
      <c r="C1335">
        <v>8.0000000000000002E-3</v>
      </c>
    </row>
    <row r="1336" spans="1:3" x14ac:dyDescent="0.25">
      <c r="A1336">
        <v>1335</v>
      </c>
      <c r="B1336" t="s">
        <v>2218</v>
      </c>
      <c r="C1336">
        <v>8.0000000000000002E-3</v>
      </c>
    </row>
    <row r="1337" spans="1:3" x14ac:dyDescent="0.25">
      <c r="A1337">
        <v>1336</v>
      </c>
      <c r="B1337" t="s">
        <v>2219</v>
      </c>
      <c r="C1337">
        <v>8.0000000000000002E-3</v>
      </c>
    </row>
    <row r="1338" spans="1:3" x14ac:dyDescent="0.25">
      <c r="A1338">
        <v>1337</v>
      </c>
      <c r="B1338" t="s">
        <v>2220</v>
      </c>
      <c r="C1338">
        <v>8.0000000000000002E-3</v>
      </c>
    </row>
    <row r="1339" spans="1:3" x14ac:dyDescent="0.25">
      <c r="A1339">
        <v>1338</v>
      </c>
      <c r="B1339" t="s">
        <v>2221</v>
      </c>
      <c r="C1339">
        <v>8.0000000000000002E-3</v>
      </c>
    </row>
    <row r="1340" spans="1:3" x14ac:dyDescent="0.25">
      <c r="A1340">
        <v>1339</v>
      </c>
      <c r="B1340" t="s">
        <v>2222</v>
      </c>
      <c r="C1340">
        <v>8.0000000000000002E-3</v>
      </c>
    </row>
    <row r="1341" spans="1:3" x14ac:dyDescent="0.25">
      <c r="A1341">
        <v>1340</v>
      </c>
      <c r="B1341" t="s">
        <v>2223</v>
      </c>
      <c r="C1341">
        <v>8.0000000000000002E-3</v>
      </c>
    </row>
    <row r="1342" spans="1:3" x14ac:dyDescent="0.25">
      <c r="A1342">
        <v>1341</v>
      </c>
      <c r="B1342" t="s">
        <v>2224</v>
      </c>
      <c r="C1342">
        <v>8.0000000000000002E-3</v>
      </c>
    </row>
    <row r="1343" spans="1:3" x14ac:dyDescent="0.25">
      <c r="A1343">
        <v>1342</v>
      </c>
      <c r="B1343" t="s">
        <v>2225</v>
      </c>
      <c r="C1343">
        <v>8.0000000000000002E-3</v>
      </c>
    </row>
    <row r="1344" spans="1:3" x14ac:dyDescent="0.25">
      <c r="A1344">
        <v>1343</v>
      </c>
      <c r="B1344" t="s">
        <v>2226</v>
      </c>
      <c r="C1344">
        <v>8.0000000000000002E-3</v>
      </c>
    </row>
    <row r="1345" spans="1:3" x14ac:dyDescent="0.25">
      <c r="A1345">
        <v>1344</v>
      </c>
      <c r="B1345" t="s">
        <v>2227</v>
      </c>
      <c r="C1345">
        <v>8.0000000000000002E-3</v>
      </c>
    </row>
    <row r="1346" spans="1:3" x14ac:dyDescent="0.25">
      <c r="A1346">
        <v>1345</v>
      </c>
      <c r="B1346" t="s">
        <v>2228</v>
      </c>
      <c r="C1346">
        <v>8.0000000000000002E-3</v>
      </c>
    </row>
    <row r="1347" spans="1:3" x14ac:dyDescent="0.25">
      <c r="A1347">
        <v>1346</v>
      </c>
      <c r="B1347" t="s">
        <v>2229</v>
      </c>
      <c r="C1347">
        <v>8.0000000000000002E-3</v>
      </c>
    </row>
    <row r="1348" spans="1:3" x14ac:dyDescent="0.25">
      <c r="A1348">
        <v>1347</v>
      </c>
      <c r="B1348" t="s">
        <v>2230</v>
      </c>
      <c r="C1348">
        <v>8.0000000000000002E-3</v>
      </c>
    </row>
    <row r="1349" spans="1:3" x14ac:dyDescent="0.25">
      <c r="A1349">
        <v>1348</v>
      </c>
      <c r="B1349" t="s">
        <v>2231</v>
      </c>
      <c r="C1349">
        <v>8.0000000000000002E-3</v>
      </c>
    </row>
    <row r="1350" spans="1:3" x14ac:dyDescent="0.25">
      <c r="A1350">
        <v>1349</v>
      </c>
      <c r="B1350" t="s">
        <v>2232</v>
      </c>
      <c r="C1350">
        <v>8.0000000000000002E-3</v>
      </c>
    </row>
    <row r="1351" spans="1:3" x14ac:dyDescent="0.25">
      <c r="A1351">
        <v>1350</v>
      </c>
      <c r="B1351" t="s">
        <v>2233</v>
      </c>
      <c r="C1351">
        <v>8.0000000000000002E-3</v>
      </c>
    </row>
    <row r="1352" spans="1:3" x14ac:dyDescent="0.25">
      <c r="A1352">
        <v>1351</v>
      </c>
      <c r="B1352" t="s">
        <v>2234</v>
      </c>
      <c r="C1352">
        <v>8.0000000000000002E-3</v>
      </c>
    </row>
    <row r="1353" spans="1:3" x14ac:dyDescent="0.25">
      <c r="A1353">
        <v>1352</v>
      </c>
      <c r="B1353" t="s">
        <v>2235</v>
      </c>
      <c r="C1353">
        <v>8.0000000000000002E-3</v>
      </c>
    </row>
    <row r="1354" spans="1:3" x14ac:dyDescent="0.25">
      <c r="A1354">
        <v>1353</v>
      </c>
      <c r="B1354" t="s">
        <v>2236</v>
      </c>
      <c r="C1354">
        <v>8.0000000000000002E-3</v>
      </c>
    </row>
    <row r="1355" spans="1:3" x14ac:dyDescent="0.25">
      <c r="A1355">
        <v>1354</v>
      </c>
      <c r="B1355" t="s">
        <v>2237</v>
      </c>
      <c r="C1355">
        <v>8.0000000000000002E-3</v>
      </c>
    </row>
    <row r="1356" spans="1:3" x14ac:dyDescent="0.25">
      <c r="A1356">
        <v>1355</v>
      </c>
      <c r="B1356" t="s">
        <v>2238</v>
      </c>
      <c r="C1356">
        <v>8.0000000000000002E-3</v>
      </c>
    </row>
    <row r="1357" spans="1:3" x14ac:dyDescent="0.25">
      <c r="A1357">
        <v>1356</v>
      </c>
      <c r="B1357" t="s">
        <v>2239</v>
      </c>
      <c r="C1357">
        <v>8.0000000000000002E-3</v>
      </c>
    </row>
    <row r="1358" spans="1:3" x14ac:dyDescent="0.25">
      <c r="A1358">
        <v>1357</v>
      </c>
      <c r="B1358" t="s">
        <v>2240</v>
      </c>
      <c r="C1358">
        <v>8.0000000000000002E-3</v>
      </c>
    </row>
    <row r="1359" spans="1:3" x14ac:dyDescent="0.25">
      <c r="A1359">
        <v>1358</v>
      </c>
      <c r="B1359" t="s">
        <v>2241</v>
      </c>
      <c r="C1359">
        <v>7.0000000000000001E-3</v>
      </c>
    </row>
    <row r="1360" spans="1:3" x14ac:dyDescent="0.25">
      <c r="A1360">
        <v>1359</v>
      </c>
      <c r="B1360" t="s">
        <v>2242</v>
      </c>
      <c r="C1360">
        <v>7.0000000000000001E-3</v>
      </c>
    </row>
    <row r="1361" spans="1:3" x14ac:dyDescent="0.25">
      <c r="A1361">
        <v>1360</v>
      </c>
      <c r="B1361" t="s">
        <v>2243</v>
      </c>
      <c r="C1361">
        <v>7.0000000000000001E-3</v>
      </c>
    </row>
    <row r="1362" spans="1:3" x14ac:dyDescent="0.25">
      <c r="A1362">
        <v>1361</v>
      </c>
      <c r="B1362" t="s">
        <v>2244</v>
      </c>
      <c r="C1362">
        <v>7.0000000000000001E-3</v>
      </c>
    </row>
    <row r="1363" spans="1:3" x14ac:dyDescent="0.25">
      <c r="A1363">
        <v>1362</v>
      </c>
      <c r="B1363" t="s">
        <v>2245</v>
      </c>
      <c r="C1363">
        <v>7.0000000000000001E-3</v>
      </c>
    </row>
    <row r="1364" spans="1:3" x14ac:dyDescent="0.25">
      <c r="A1364">
        <v>1363</v>
      </c>
      <c r="B1364" t="s">
        <v>2246</v>
      </c>
      <c r="C1364">
        <v>7.0000000000000001E-3</v>
      </c>
    </row>
    <row r="1365" spans="1:3" x14ac:dyDescent="0.25">
      <c r="A1365">
        <v>1364</v>
      </c>
      <c r="B1365" t="s">
        <v>2247</v>
      </c>
      <c r="C1365">
        <v>7.0000000000000001E-3</v>
      </c>
    </row>
    <row r="1366" spans="1:3" x14ac:dyDescent="0.25">
      <c r="A1366">
        <v>1365</v>
      </c>
      <c r="B1366" t="s">
        <v>2248</v>
      </c>
      <c r="C1366">
        <v>7.0000000000000001E-3</v>
      </c>
    </row>
    <row r="1367" spans="1:3" x14ac:dyDescent="0.25">
      <c r="A1367">
        <v>1366</v>
      </c>
      <c r="B1367" t="s">
        <v>2249</v>
      </c>
      <c r="C1367">
        <v>7.0000000000000001E-3</v>
      </c>
    </row>
    <row r="1368" spans="1:3" x14ac:dyDescent="0.25">
      <c r="A1368">
        <v>1367</v>
      </c>
      <c r="B1368" t="s">
        <v>2250</v>
      </c>
      <c r="C1368">
        <v>7.0000000000000001E-3</v>
      </c>
    </row>
    <row r="1369" spans="1:3" x14ac:dyDescent="0.25">
      <c r="A1369">
        <v>1368</v>
      </c>
      <c r="B1369" t="s">
        <v>2251</v>
      </c>
      <c r="C1369">
        <v>7.0000000000000001E-3</v>
      </c>
    </row>
    <row r="1370" spans="1:3" x14ac:dyDescent="0.25">
      <c r="A1370">
        <v>1369</v>
      </c>
      <c r="B1370" t="s">
        <v>2252</v>
      </c>
      <c r="C1370">
        <v>7.0000000000000001E-3</v>
      </c>
    </row>
    <row r="1371" spans="1:3" x14ac:dyDescent="0.25">
      <c r="A1371">
        <v>1370</v>
      </c>
      <c r="B1371" t="s">
        <v>2253</v>
      </c>
      <c r="C1371">
        <v>7.0000000000000001E-3</v>
      </c>
    </row>
    <row r="1372" spans="1:3" x14ac:dyDescent="0.25">
      <c r="A1372">
        <v>1371</v>
      </c>
      <c r="B1372" t="s">
        <v>2254</v>
      </c>
      <c r="C1372">
        <v>7.0000000000000001E-3</v>
      </c>
    </row>
    <row r="1373" spans="1:3" x14ac:dyDescent="0.25">
      <c r="A1373">
        <v>1372</v>
      </c>
      <c r="B1373" t="s">
        <v>2255</v>
      </c>
      <c r="C1373">
        <v>7.0000000000000001E-3</v>
      </c>
    </row>
    <row r="1374" spans="1:3" x14ac:dyDescent="0.25">
      <c r="A1374">
        <v>1373</v>
      </c>
      <c r="B1374" t="s">
        <v>2256</v>
      </c>
      <c r="C1374">
        <v>7.0000000000000001E-3</v>
      </c>
    </row>
    <row r="1375" spans="1:3" x14ac:dyDescent="0.25">
      <c r="A1375">
        <v>1374</v>
      </c>
      <c r="B1375" t="s">
        <v>2257</v>
      </c>
      <c r="C1375">
        <v>7.0000000000000001E-3</v>
      </c>
    </row>
    <row r="1376" spans="1:3" x14ac:dyDescent="0.25">
      <c r="A1376">
        <v>1375</v>
      </c>
      <c r="B1376" t="s">
        <v>2258</v>
      </c>
      <c r="C1376">
        <v>7.0000000000000001E-3</v>
      </c>
    </row>
    <row r="1377" spans="1:3" x14ac:dyDescent="0.25">
      <c r="A1377">
        <v>1376</v>
      </c>
      <c r="B1377" t="s">
        <v>2259</v>
      </c>
      <c r="C1377">
        <v>7.0000000000000001E-3</v>
      </c>
    </row>
    <row r="1378" spans="1:3" x14ac:dyDescent="0.25">
      <c r="A1378">
        <v>1377</v>
      </c>
      <c r="B1378" t="s">
        <v>2260</v>
      </c>
      <c r="C1378">
        <v>7.0000000000000001E-3</v>
      </c>
    </row>
    <row r="1379" spans="1:3" x14ac:dyDescent="0.25">
      <c r="A1379">
        <v>1378</v>
      </c>
      <c r="B1379" t="s">
        <v>2261</v>
      </c>
      <c r="C1379">
        <v>7.0000000000000001E-3</v>
      </c>
    </row>
    <row r="1380" spans="1:3" x14ac:dyDescent="0.25">
      <c r="A1380">
        <v>1379</v>
      </c>
      <c r="B1380" t="s">
        <v>2262</v>
      </c>
      <c r="C1380">
        <v>7.0000000000000001E-3</v>
      </c>
    </row>
    <row r="1381" spans="1:3" x14ac:dyDescent="0.25">
      <c r="A1381">
        <v>1380</v>
      </c>
      <c r="B1381" t="s">
        <v>2263</v>
      </c>
      <c r="C1381">
        <v>7.0000000000000001E-3</v>
      </c>
    </row>
    <row r="1382" spans="1:3" x14ac:dyDescent="0.25">
      <c r="A1382">
        <v>1381</v>
      </c>
      <c r="B1382" t="s">
        <v>2264</v>
      </c>
      <c r="C1382">
        <v>7.0000000000000001E-3</v>
      </c>
    </row>
    <row r="1383" spans="1:3" x14ac:dyDescent="0.25">
      <c r="A1383">
        <v>1382</v>
      </c>
      <c r="B1383" t="s">
        <v>2265</v>
      </c>
      <c r="C1383">
        <v>7.0000000000000001E-3</v>
      </c>
    </row>
    <row r="1384" spans="1:3" x14ac:dyDescent="0.25">
      <c r="A1384">
        <v>1383</v>
      </c>
      <c r="B1384" t="s">
        <v>2266</v>
      </c>
      <c r="C1384">
        <v>7.0000000000000001E-3</v>
      </c>
    </row>
    <row r="1385" spans="1:3" x14ac:dyDescent="0.25">
      <c r="A1385">
        <v>1384</v>
      </c>
      <c r="B1385" t="s">
        <v>2267</v>
      </c>
      <c r="C1385">
        <v>7.0000000000000001E-3</v>
      </c>
    </row>
    <row r="1386" spans="1:3" x14ac:dyDescent="0.25">
      <c r="A1386">
        <v>1385</v>
      </c>
      <c r="B1386" t="s">
        <v>2268</v>
      </c>
      <c r="C1386">
        <v>7.0000000000000001E-3</v>
      </c>
    </row>
    <row r="1387" spans="1:3" x14ac:dyDescent="0.25">
      <c r="A1387">
        <v>1386</v>
      </c>
      <c r="B1387" t="s">
        <v>2269</v>
      </c>
      <c r="C1387">
        <v>7.0000000000000001E-3</v>
      </c>
    </row>
    <row r="1388" spans="1:3" x14ac:dyDescent="0.25">
      <c r="A1388">
        <v>1387</v>
      </c>
      <c r="B1388" t="s">
        <v>2270</v>
      </c>
      <c r="C1388">
        <v>7.0000000000000001E-3</v>
      </c>
    </row>
    <row r="1389" spans="1:3" x14ac:dyDescent="0.25">
      <c r="A1389">
        <v>1388</v>
      </c>
      <c r="B1389" t="s">
        <v>2271</v>
      </c>
      <c r="C1389">
        <v>7.0000000000000001E-3</v>
      </c>
    </row>
    <row r="1390" spans="1:3" x14ac:dyDescent="0.25">
      <c r="A1390">
        <v>1389</v>
      </c>
      <c r="B1390" t="s">
        <v>2272</v>
      </c>
      <c r="C1390">
        <v>7.0000000000000001E-3</v>
      </c>
    </row>
    <row r="1391" spans="1:3" x14ac:dyDescent="0.25">
      <c r="A1391">
        <v>1390</v>
      </c>
      <c r="B1391" t="s">
        <v>2273</v>
      </c>
      <c r="C1391">
        <v>7.0000000000000001E-3</v>
      </c>
    </row>
    <row r="1392" spans="1:3" x14ac:dyDescent="0.25">
      <c r="A1392">
        <v>1391</v>
      </c>
      <c r="B1392" t="s">
        <v>2274</v>
      </c>
      <c r="C1392">
        <v>7.0000000000000001E-3</v>
      </c>
    </row>
    <row r="1393" spans="1:3" x14ac:dyDescent="0.25">
      <c r="A1393">
        <v>1392</v>
      </c>
      <c r="B1393" t="s">
        <v>2275</v>
      </c>
      <c r="C1393">
        <v>7.0000000000000001E-3</v>
      </c>
    </row>
    <row r="1394" spans="1:3" x14ac:dyDescent="0.25">
      <c r="A1394">
        <v>1393</v>
      </c>
      <c r="B1394" t="s">
        <v>2276</v>
      </c>
      <c r="C1394">
        <v>7.0000000000000001E-3</v>
      </c>
    </row>
    <row r="1395" spans="1:3" x14ac:dyDescent="0.25">
      <c r="A1395">
        <v>1394</v>
      </c>
      <c r="B1395" t="s">
        <v>2277</v>
      </c>
      <c r="C1395">
        <v>7.0000000000000001E-3</v>
      </c>
    </row>
    <row r="1396" spans="1:3" x14ac:dyDescent="0.25">
      <c r="A1396">
        <v>1395</v>
      </c>
      <c r="B1396" t="s">
        <v>2278</v>
      </c>
      <c r="C1396">
        <v>7.0000000000000001E-3</v>
      </c>
    </row>
    <row r="1397" spans="1:3" x14ac:dyDescent="0.25">
      <c r="A1397">
        <v>1396</v>
      </c>
      <c r="B1397" t="s">
        <v>2279</v>
      </c>
      <c r="C1397">
        <v>7.0000000000000001E-3</v>
      </c>
    </row>
    <row r="1398" spans="1:3" x14ac:dyDescent="0.25">
      <c r="A1398">
        <v>1397</v>
      </c>
      <c r="B1398" t="s">
        <v>2280</v>
      </c>
      <c r="C1398">
        <v>7.0000000000000001E-3</v>
      </c>
    </row>
    <row r="1399" spans="1:3" x14ac:dyDescent="0.25">
      <c r="A1399">
        <v>1398</v>
      </c>
      <c r="B1399" t="s">
        <v>2281</v>
      </c>
      <c r="C1399">
        <v>7.0000000000000001E-3</v>
      </c>
    </row>
    <row r="1400" spans="1:3" x14ac:dyDescent="0.25">
      <c r="A1400">
        <v>1399</v>
      </c>
      <c r="B1400" t="s">
        <v>2282</v>
      </c>
      <c r="C1400">
        <v>7.0000000000000001E-3</v>
      </c>
    </row>
    <row r="1401" spans="1:3" x14ac:dyDescent="0.25">
      <c r="A1401">
        <v>1400</v>
      </c>
      <c r="B1401" t="s">
        <v>2283</v>
      </c>
      <c r="C1401">
        <v>7.0000000000000001E-3</v>
      </c>
    </row>
    <row r="1402" spans="1:3" x14ac:dyDescent="0.25">
      <c r="A1402">
        <v>1401</v>
      </c>
      <c r="B1402" t="s">
        <v>2284</v>
      </c>
      <c r="C1402">
        <v>7.0000000000000001E-3</v>
      </c>
    </row>
    <row r="1403" spans="1:3" x14ac:dyDescent="0.25">
      <c r="A1403">
        <v>1402</v>
      </c>
      <c r="B1403" t="s">
        <v>2285</v>
      </c>
      <c r="C1403">
        <v>7.0000000000000001E-3</v>
      </c>
    </row>
    <row r="1404" spans="1:3" x14ac:dyDescent="0.25">
      <c r="A1404">
        <v>1403</v>
      </c>
      <c r="B1404" t="s">
        <v>2286</v>
      </c>
      <c r="C1404">
        <v>7.0000000000000001E-3</v>
      </c>
    </row>
    <row r="1405" spans="1:3" x14ac:dyDescent="0.25">
      <c r="A1405">
        <v>1404</v>
      </c>
      <c r="B1405" t="s">
        <v>2287</v>
      </c>
      <c r="C1405">
        <v>7.0000000000000001E-3</v>
      </c>
    </row>
    <row r="1406" spans="1:3" x14ac:dyDescent="0.25">
      <c r="A1406">
        <v>1405</v>
      </c>
      <c r="B1406" t="s">
        <v>2288</v>
      </c>
      <c r="C1406">
        <v>7.0000000000000001E-3</v>
      </c>
    </row>
    <row r="1407" spans="1:3" x14ac:dyDescent="0.25">
      <c r="A1407">
        <v>1406</v>
      </c>
      <c r="B1407" t="s">
        <v>2289</v>
      </c>
      <c r="C1407">
        <v>7.0000000000000001E-3</v>
      </c>
    </row>
    <row r="1408" spans="1:3" x14ac:dyDescent="0.25">
      <c r="A1408">
        <v>1407</v>
      </c>
      <c r="B1408" t="s">
        <v>2290</v>
      </c>
      <c r="C1408">
        <v>7.0000000000000001E-3</v>
      </c>
    </row>
    <row r="1409" spans="1:3" x14ac:dyDescent="0.25">
      <c r="A1409">
        <v>1408</v>
      </c>
      <c r="B1409" t="s">
        <v>2291</v>
      </c>
      <c r="C1409">
        <v>7.0000000000000001E-3</v>
      </c>
    </row>
    <row r="1410" spans="1:3" x14ac:dyDescent="0.25">
      <c r="A1410">
        <v>1409</v>
      </c>
      <c r="B1410" t="s">
        <v>2292</v>
      </c>
      <c r="C1410">
        <v>7.0000000000000001E-3</v>
      </c>
    </row>
    <row r="1411" spans="1:3" x14ac:dyDescent="0.25">
      <c r="A1411">
        <v>1410</v>
      </c>
      <c r="B1411" t="s">
        <v>2293</v>
      </c>
      <c r="C1411">
        <v>7.0000000000000001E-3</v>
      </c>
    </row>
    <row r="1412" spans="1:3" x14ac:dyDescent="0.25">
      <c r="A1412">
        <v>1411</v>
      </c>
      <c r="B1412" t="s">
        <v>2294</v>
      </c>
      <c r="C1412">
        <v>7.0000000000000001E-3</v>
      </c>
    </row>
    <row r="1413" spans="1:3" x14ac:dyDescent="0.25">
      <c r="A1413">
        <v>1412</v>
      </c>
      <c r="B1413" t="s">
        <v>2295</v>
      </c>
      <c r="C1413">
        <v>7.0000000000000001E-3</v>
      </c>
    </row>
    <row r="1414" spans="1:3" x14ac:dyDescent="0.25">
      <c r="A1414">
        <v>1413</v>
      </c>
      <c r="B1414" t="s">
        <v>2296</v>
      </c>
      <c r="C1414">
        <v>7.0000000000000001E-3</v>
      </c>
    </row>
    <row r="1415" spans="1:3" x14ac:dyDescent="0.25">
      <c r="A1415">
        <v>1414</v>
      </c>
      <c r="B1415" t="s">
        <v>2297</v>
      </c>
      <c r="C1415">
        <v>7.0000000000000001E-3</v>
      </c>
    </row>
    <row r="1416" spans="1:3" x14ac:dyDescent="0.25">
      <c r="A1416">
        <v>1415</v>
      </c>
      <c r="B1416" t="s">
        <v>2298</v>
      </c>
      <c r="C1416">
        <v>7.0000000000000001E-3</v>
      </c>
    </row>
    <row r="1417" spans="1:3" x14ac:dyDescent="0.25">
      <c r="A1417">
        <v>1416</v>
      </c>
      <c r="B1417" t="s">
        <v>2299</v>
      </c>
      <c r="C1417">
        <v>7.0000000000000001E-3</v>
      </c>
    </row>
    <row r="1418" spans="1:3" x14ac:dyDescent="0.25">
      <c r="A1418">
        <v>1417</v>
      </c>
      <c r="B1418" t="s">
        <v>2300</v>
      </c>
      <c r="C1418">
        <v>7.0000000000000001E-3</v>
      </c>
    </row>
    <row r="1419" spans="1:3" x14ac:dyDescent="0.25">
      <c r="A1419">
        <v>1418</v>
      </c>
      <c r="B1419" t="s">
        <v>2301</v>
      </c>
      <c r="C1419">
        <v>7.0000000000000001E-3</v>
      </c>
    </row>
    <row r="1420" spans="1:3" x14ac:dyDescent="0.25">
      <c r="A1420">
        <v>1419</v>
      </c>
      <c r="B1420" t="s">
        <v>2302</v>
      </c>
      <c r="C1420">
        <v>7.0000000000000001E-3</v>
      </c>
    </row>
    <row r="1421" spans="1:3" x14ac:dyDescent="0.25">
      <c r="A1421">
        <v>1420</v>
      </c>
      <c r="B1421" t="s">
        <v>2303</v>
      </c>
      <c r="C1421">
        <v>7.0000000000000001E-3</v>
      </c>
    </row>
    <row r="1422" spans="1:3" x14ac:dyDescent="0.25">
      <c r="A1422">
        <v>1421</v>
      </c>
      <c r="B1422" t="s">
        <v>2304</v>
      </c>
      <c r="C1422">
        <v>7.0000000000000001E-3</v>
      </c>
    </row>
    <row r="1423" spans="1:3" x14ac:dyDescent="0.25">
      <c r="A1423">
        <v>1422</v>
      </c>
      <c r="B1423" t="s">
        <v>2305</v>
      </c>
      <c r="C1423">
        <v>7.0000000000000001E-3</v>
      </c>
    </row>
    <row r="1424" spans="1:3" x14ac:dyDescent="0.25">
      <c r="A1424">
        <v>1423</v>
      </c>
      <c r="B1424" t="s">
        <v>2306</v>
      </c>
      <c r="C1424">
        <v>7.0000000000000001E-3</v>
      </c>
    </row>
    <row r="1425" spans="1:3" x14ac:dyDescent="0.25">
      <c r="A1425">
        <v>1424</v>
      </c>
      <c r="B1425" t="s">
        <v>2307</v>
      </c>
      <c r="C1425">
        <v>7.0000000000000001E-3</v>
      </c>
    </row>
    <row r="1426" spans="1:3" x14ac:dyDescent="0.25">
      <c r="A1426">
        <v>1425</v>
      </c>
      <c r="B1426" t="s">
        <v>2308</v>
      </c>
      <c r="C1426">
        <v>7.0000000000000001E-3</v>
      </c>
    </row>
    <row r="1427" spans="1:3" x14ac:dyDescent="0.25">
      <c r="A1427">
        <v>1426</v>
      </c>
      <c r="B1427" t="s">
        <v>2309</v>
      </c>
      <c r="C1427">
        <v>7.0000000000000001E-3</v>
      </c>
    </row>
    <row r="1428" spans="1:3" x14ac:dyDescent="0.25">
      <c r="A1428">
        <v>1427</v>
      </c>
      <c r="B1428" t="s">
        <v>2310</v>
      </c>
      <c r="C1428">
        <v>7.0000000000000001E-3</v>
      </c>
    </row>
    <row r="1429" spans="1:3" x14ac:dyDescent="0.25">
      <c r="A1429">
        <v>1428</v>
      </c>
      <c r="B1429" t="s">
        <v>2311</v>
      </c>
      <c r="C1429">
        <v>7.0000000000000001E-3</v>
      </c>
    </row>
    <row r="1430" spans="1:3" x14ac:dyDescent="0.25">
      <c r="A1430">
        <v>1429</v>
      </c>
      <c r="B1430" t="s">
        <v>2312</v>
      </c>
      <c r="C1430">
        <v>7.0000000000000001E-3</v>
      </c>
    </row>
    <row r="1431" spans="1:3" x14ac:dyDescent="0.25">
      <c r="A1431">
        <v>1430</v>
      </c>
      <c r="B1431" t="s">
        <v>2313</v>
      </c>
      <c r="C1431">
        <v>7.0000000000000001E-3</v>
      </c>
    </row>
    <row r="1432" spans="1:3" x14ac:dyDescent="0.25">
      <c r="A1432">
        <v>1431</v>
      </c>
      <c r="B1432" t="s">
        <v>2314</v>
      </c>
      <c r="C1432">
        <v>6.0000000000000001E-3</v>
      </c>
    </row>
    <row r="1433" spans="1:3" x14ac:dyDescent="0.25">
      <c r="A1433">
        <v>1432</v>
      </c>
      <c r="B1433" t="s">
        <v>2315</v>
      </c>
      <c r="C1433">
        <v>6.0000000000000001E-3</v>
      </c>
    </row>
    <row r="1434" spans="1:3" x14ac:dyDescent="0.25">
      <c r="A1434">
        <v>1433</v>
      </c>
      <c r="B1434" t="s">
        <v>2316</v>
      </c>
      <c r="C1434">
        <v>6.0000000000000001E-3</v>
      </c>
    </row>
    <row r="1435" spans="1:3" x14ac:dyDescent="0.25">
      <c r="A1435">
        <v>1434</v>
      </c>
      <c r="B1435" t="s">
        <v>2317</v>
      </c>
      <c r="C1435">
        <v>6.0000000000000001E-3</v>
      </c>
    </row>
    <row r="1436" spans="1:3" x14ac:dyDescent="0.25">
      <c r="A1436">
        <v>1435</v>
      </c>
      <c r="B1436" t="s">
        <v>2318</v>
      </c>
      <c r="C1436">
        <v>6.0000000000000001E-3</v>
      </c>
    </row>
    <row r="1437" spans="1:3" x14ac:dyDescent="0.25">
      <c r="A1437">
        <v>1436</v>
      </c>
      <c r="B1437" t="s">
        <v>2319</v>
      </c>
      <c r="C1437">
        <v>6.0000000000000001E-3</v>
      </c>
    </row>
    <row r="1438" spans="1:3" x14ac:dyDescent="0.25">
      <c r="A1438">
        <v>1437</v>
      </c>
      <c r="B1438" t="s">
        <v>2320</v>
      </c>
      <c r="C1438">
        <v>6.0000000000000001E-3</v>
      </c>
    </row>
    <row r="1439" spans="1:3" x14ac:dyDescent="0.25">
      <c r="A1439">
        <v>1438</v>
      </c>
      <c r="B1439" t="s">
        <v>2321</v>
      </c>
      <c r="C1439">
        <v>6.0000000000000001E-3</v>
      </c>
    </row>
    <row r="1440" spans="1:3" x14ac:dyDescent="0.25">
      <c r="A1440">
        <v>1439</v>
      </c>
      <c r="B1440" t="s">
        <v>2322</v>
      </c>
      <c r="C1440">
        <v>6.0000000000000001E-3</v>
      </c>
    </row>
    <row r="1441" spans="1:3" x14ac:dyDescent="0.25">
      <c r="A1441">
        <v>1440</v>
      </c>
      <c r="B1441" t="s">
        <v>2323</v>
      </c>
      <c r="C1441">
        <v>6.0000000000000001E-3</v>
      </c>
    </row>
    <row r="1442" spans="1:3" x14ac:dyDescent="0.25">
      <c r="A1442">
        <v>1441</v>
      </c>
      <c r="B1442" t="s">
        <v>2324</v>
      </c>
      <c r="C1442">
        <v>6.0000000000000001E-3</v>
      </c>
    </row>
    <row r="1443" spans="1:3" x14ac:dyDescent="0.25">
      <c r="A1443">
        <v>1442</v>
      </c>
      <c r="B1443" t="s">
        <v>2325</v>
      </c>
      <c r="C1443">
        <v>6.0000000000000001E-3</v>
      </c>
    </row>
    <row r="1444" spans="1:3" x14ac:dyDescent="0.25">
      <c r="A1444">
        <v>1443</v>
      </c>
      <c r="B1444" t="s">
        <v>2326</v>
      </c>
      <c r="C1444">
        <v>6.0000000000000001E-3</v>
      </c>
    </row>
    <row r="1445" spans="1:3" x14ac:dyDescent="0.25">
      <c r="A1445">
        <v>1444</v>
      </c>
      <c r="B1445" t="s">
        <v>2327</v>
      </c>
      <c r="C1445">
        <v>6.0000000000000001E-3</v>
      </c>
    </row>
    <row r="1446" spans="1:3" x14ac:dyDescent="0.25">
      <c r="A1446">
        <v>1445</v>
      </c>
      <c r="B1446" t="s">
        <v>2328</v>
      </c>
      <c r="C1446">
        <v>6.0000000000000001E-3</v>
      </c>
    </row>
    <row r="1447" spans="1:3" x14ac:dyDescent="0.25">
      <c r="A1447">
        <v>1446</v>
      </c>
      <c r="B1447" t="s">
        <v>2329</v>
      </c>
      <c r="C1447">
        <v>6.0000000000000001E-3</v>
      </c>
    </row>
    <row r="1448" spans="1:3" x14ac:dyDescent="0.25">
      <c r="A1448">
        <v>1447</v>
      </c>
      <c r="B1448" t="s">
        <v>2330</v>
      </c>
      <c r="C1448">
        <v>6.0000000000000001E-3</v>
      </c>
    </row>
    <row r="1449" spans="1:3" x14ac:dyDescent="0.25">
      <c r="A1449">
        <v>1448</v>
      </c>
      <c r="B1449" t="s">
        <v>2331</v>
      </c>
      <c r="C1449">
        <v>6.0000000000000001E-3</v>
      </c>
    </row>
    <row r="1450" spans="1:3" x14ac:dyDescent="0.25">
      <c r="A1450">
        <v>1449</v>
      </c>
      <c r="B1450" t="s">
        <v>2332</v>
      </c>
      <c r="C1450">
        <v>6.0000000000000001E-3</v>
      </c>
    </row>
    <row r="1451" spans="1:3" x14ac:dyDescent="0.25">
      <c r="A1451">
        <v>1450</v>
      </c>
      <c r="B1451" t="s">
        <v>2333</v>
      </c>
      <c r="C1451">
        <v>6.0000000000000001E-3</v>
      </c>
    </row>
    <row r="1452" spans="1:3" x14ac:dyDescent="0.25">
      <c r="A1452">
        <v>1451</v>
      </c>
      <c r="B1452" t="s">
        <v>2334</v>
      </c>
      <c r="C1452">
        <v>6.0000000000000001E-3</v>
      </c>
    </row>
    <row r="1453" spans="1:3" x14ac:dyDescent="0.25">
      <c r="A1453">
        <v>1452</v>
      </c>
      <c r="B1453" t="s">
        <v>2335</v>
      </c>
      <c r="C1453">
        <v>6.0000000000000001E-3</v>
      </c>
    </row>
    <row r="1454" spans="1:3" x14ac:dyDescent="0.25">
      <c r="A1454">
        <v>1453</v>
      </c>
      <c r="B1454" t="s">
        <v>2336</v>
      </c>
      <c r="C1454">
        <v>6.0000000000000001E-3</v>
      </c>
    </row>
    <row r="1455" spans="1:3" x14ac:dyDescent="0.25">
      <c r="A1455">
        <v>1454</v>
      </c>
      <c r="B1455" t="s">
        <v>2337</v>
      </c>
      <c r="C1455">
        <v>6.0000000000000001E-3</v>
      </c>
    </row>
    <row r="1456" spans="1:3" x14ac:dyDescent="0.25">
      <c r="A1456">
        <v>1455</v>
      </c>
      <c r="B1456" t="s">
        <v>2338</v>
      </c>
      <c r="C1456">
        <v>6.0000000000000001E-3</v>
      </c>
    </row>
    <row r="1457" spans="1:3" x14ac:dyDescent="0.25">
      <c r="A1457">
        <v>1456</v>
      </c>
      <c r="B1457" t="s">
        <v>2339</v>
      </c>
      <c r="C1457">
        <v>6.0000000000000001E-3</v>
      </c>
    </row>
    <row r="1458" spans="1:3" x14ac:dyDescent="0.25">
      <c r="A1458">
        <v>1457</v>
      </c>
      <c r="B1458" t="s">
        <v>2340</v>
      </c>
      <c r="C1458">
        <v>6.0000000000000001E-3</v>
      </c>
    </row>
    <row r="1459" spans="1:3" x14ac:dyDescent="0.25">
      <c r="A1459">
        <v>1458</v>
      </c>
      <c r="B1459" t="s">
        <v>2341</v>
      </c>
      <c r="C1459">
        <v>6.0000000000000001E-3</v>
      </c>
    </row>
    <row r="1460" spans="1:3" x14ac:dyDescent="0.25">
      <c r="A1460">
        <v>1459</v>
      </c>
      <c r="B1460" t="s">
        <v>2342</v>
      </c>
      <c r="C1460">
        <v>6.0000000000000001E-3</v>
      </c>
    </row>
    <row r="1461" spans="1:3" x14ac:dyDescent="0.25">
      <c r="A1461">
        <v>1460</v>
      </c>
      <c r="B1461" t="s">
        <v>2343</v>
      </c>
      <c r="C1461">
        <v>6.0000000000000001E-3</v>
      </c>
    </row>
    <row r="1462" spans="1:3" x14ac:dyDescent="0.25">
      <c r="A1462">
        <v>1461</v>
      </c>
      <c r="B1462" t="s">
        <v>2344</v>
      </c>
      <c r="C1462">
        <v>6.0000000000000001E-3</v>
      </c>
    </row>
    <row r="1463" spans="1:3" x14ac:dyDescent="0.25">
      <c r="A1463">
        <v>1462</v>
      </c>
      <c r="B1463" t="s">
        <v>2345</v>
      </c>
      <c r="C1463">
        <v>6.0000000000000001E-3</v>
      </c>
    </row>
    <row r="1464" spans="1:3" x14ac:dyDescent="0.25">
      <c r="A1464">
        <v>1463</v>
      </c>
      <c r="B1464" t="s">
        <v>2346</v>
      </c>
      <c r="C1464">
        <v>6.0000000000000001E-3</v>
      </c>
    </row>
    <row r="1465" spans="1:3" x14ac:dyDescent="0.25">
      <c r="A1465">
        <v>1464</v>
      </c>
      <c r="B1465" t="s">
        <v>2347</v>
      </c>
      <c r="C1465">
        <v>6.0000000000000001E-3</v>
      </c>
    </row>
    <row r="1466" spans="1:3" x14ac:dyDescent="0.25">
      <c r="A1466">
        <v>1465</v>
      </c>
      <c r="B1466" t="s">
        <v>2348</v>
      </c>
      <c r="C1466">
        <v>6.0000000000000001E-3</v>
      </c>
    </row>
    <row r="1467" spans="1:3" x14ac:dyDescent="0.25">
      <c r="A1467">
        <v>1466</v>
      </c>
      <c r="B1467" t="s">
        <v>2349</v>
      </c>
      <c r="C1467">
        <v>6.0000000000000001E-3</v>
      </c>
    </row>
    <row r="1468" spans="1:3" x14ac:dyDescent="0.25">
      <c r="A1468">
        <v>1467</v>
      </c>
      <c r="B1468" t="s">
        <v>2350</v>
      </c>
      <c r="C1468">
        <v>6.0000000000000001E-3</v>
      </c>
    </row>
    <row r="1469" spans="1:3" x14ac:dyDescent="0.25">
      <c r="A1469">
        <v>1468</v>
      </c>
      <c r="B1469" t="s">
        <v>2351</v>
      </c>
      <c r="C1469">
        <v>6.0000000000000001E-3</v>
      </c>
    </row>
    <row r="1470" spans="1:3" x14ac:dyDescent="0.25">
      <c r="A1470">
        <v>1469</v>
      </c>
      <c r="B1470" t="s">
        <v>2352</v>
      </c>
      <c r="C1470">
        <v>6.0000000000000001E-3</v>
      </c>
    </row>
    <row r="1471" spans="1:3" x14ac:dyDescent="0.25">
      <c r="A1471">
        <v>1470</v>
      </c>
      <c r="B1471" t="s">
        <v>2353</v>
      </c>
      <c r="C1471">
        <v>6.0000000000000001E-3</v>
      </c>
    </row>
    <row r="1472" spans="1:3" x14ac:dyDescent="0.25">
      <c r="A1472">
        <v>1471</v>
      </c>
      <c r="B1472" t="s">
        <v>2354</v>
      </c>
      <c r="C1472">
        <v>6.0000000000000001E-3</v>
      </c>
    </row>
    <row r="1473" spans="1:3" x14ac:dyDescent="0.25">
      <c r="A1473">
        <v>1472</v>
      </c>
      <c r="B1473" t="s">
        <v>2355</v>
      </c>
      <c r="C1473">
        <v>6.0000000000000001E-3</v>
      </c>
    </row>
    <row r="1474" spans="1:3" x14ac:dyDescent="0.25">
      <c r="A1474">
        <v>1473</v>
      </c>
      <c r="B1474" t="s">
        <v>2356</v>
      </c>
      <c r="C1474">
        <v>6.0000000000000001E-3</v>
      </c>
    </row>
    <row r="1475" spans="1:3" x14ac:dyDescent="0.25">
      <c r="A1475">
        <v>1474</v>
      </c>
      <c r="B1475" t="s">
        <v>2357</v>
      </c>
      <c r="C1475">
        <v>6.0000000000000001E-3</v>
      </c>
    </row>
    <row r="1476" spans="1:3" x14ac:dyDescent="0.25">
      <c r="A1476">
        <v>1475</v>
      </c>
      <c r="B1476" t="s">
        <v>2358</v>
      </c>
      <c r="C1476">
        <v>6.0000000000000001E-3</v>
      </c>
    </row>
    <row r="1477" spans="1:3" x14ac:dyDescent="0.25">
      <c r="A1477">
        <v>1476</v>
      </c>
      <c r="B1477" t="s">
        <v>2359</v>
      </c>
      <c r="C1477">
        <v>6.0000000000000001E-3</v>
      </c>
    </row>
    <row r="1478" spans="1:3" x14ac:dyDescent="0.25">
      <c r="A1478">
        <v>1477</v>
      </c>
      <c r="B1478" t="s">
        <v>2360</v>
      </c>
      <c r="C1478">
        <v>6.0000000000000001E-3</v>
      </c>
    </row>
    <row r="1479" spans="1:3" x14ac:dyDescent="0.25">
      <c r="A1479">
        <v>1478</v>
      </c>
      <c r="B1479" t="s">
        <v>2361</v>
      </c>
      <c r="C1479">
        <v>6.0000000000000001E-3</v>
      </c>
    </row>
    <row r="1480" spans="1:3" x14ac:dyDescent="0.25">
      <c r="A1480">
        <v>1479</v>
      </c>
      <c r="B1480" t="s">
        <v>2362</v>
      </c>
      <c r="C1480">
        <v>6.0000000000000001E-3</v>
      </c>
    </row>
    <row r="1481" spans="1:3" x14ac:dyDescent="0.25">
      <c r="A1481">
        <v>1480</v>
      </c>
      <c r="B1481" t="s">
        <v>2363</v>
      </c>
      <c r="C1481">
        <v>6.0000000000000001E-3</v>
      </c>
    </row>
    <row r="1482" spans="1:3" x14ac:dyDescent="0.25">
      <c r="A1482">
        <v>1481</v>
      </c>
      <c r="B1482" t="s">
        <v>2364</v>
      </c>
      <c r="C1482">
        <v>6.0000000000000001E-3</v>
      </c>
    </row>
    <row r="1483" spans="1:3" x14ac:dyDescent="0.25">
      <c r="A1483">
        <v>1482</v>
      </c>
      <c r="B1483" t="s">
        <v>2365</v>
      </c>
      <c r="C1483">
        <v>6.0000000000000001E-3</v>
      </c>
    </row>
    <row r="1484" spans="1:3" x14ac:dyDescent="0.25">
      <c r="A1484">
        <v>1483</v>
      </c>
      <c r="B1484" t="s">
        <v>2366</v>
      </c>
      <c r="C1484">
        <v>6.0000000000000001E-3</v>
      </c>
    </row>
    <row r="1485" spans="1:3" x14ac:dyDescent="0.25">
      <c r="A1485">
        <v>1484</v>
      </c>
      <c r="B1485" t="s">
        <v>2367</v>
      </c>
      <c r="C1485">
        <v>6.0000000000000001E-3</v>
      </c>
    </row>
    <row r="1486" spans="1:3" x14ac:dyDescent="0.25">
      <c r="A1486">
        <v>1485</v>
      </c>
      <c r="B1486" t="s">
        <v>2368</v>
      </c>
      <c r="C1486">
        <v>6.0000000000000001E-3</v>
      </c>
    </row>
    <row r="1487" spans="1:3" x14ac:dyDescent="0.25">
      <c r="A1487">
        <v>1486</v>
      </c>
      <c r="B1487" t="s">
        <v>2369</v>
      </c>
      <c r="C1487">
        <v>6.0000000000000001E-3</v>
      </c>
    </row>
    <row r="1488" spans="1:3" x14ac:dyDescent="0.25">
      <c r="A1488">
        <v>1487</v>
      </c>
      <c r="B1488" t="s">
        <v>2370</v>
      </c>
      <c r="C1488">
        <v>6.0000000000000001E-3</v>
      </c>
    </row>
    <row r="1489" spans="1:3" x14ac:dyDescent="0.25">
      <c r="A1489">
        <v>1488</v>
      </c>
      <c r="B1489" t="s">
        <v>2371</v>
      </c>
      <c r="C1489">
        <v>6.0000000000000001E-3</v>
      </c>
    </row>
    <row r="1490" spans="1:3" x14ac:dyDescent="0.25">
      <c r="A1490">
        <v>1489</v>
      </c>
      <c r="B1490" t="s">
        <v>2372</v>
      </c>
      <c r="C1490">
        <v>6.0000000000000001E-3</v>
      </c>
    </row>
    <row r="1491" spans="1:3" x14ac:dyDescent="0.25">
      <c r="A1491">
        <v>1490</v>
      </c>
      <c r="B1491" t="s">
        <v>2373</v>
      </c>
      <c r="C1491">
        <v>6.0000000000000001E-3</v>
      </c>
    </row>
    <row r="1492" spans="1:3" x14ac:dyDescent="0.25">
      <c r="A1492">
        <v>1491</v>
      </c>
      <c r="B1492" t="s">
        <v>2374</v>
      </c>
      <c r="C1492">
        <v>6.0000000000000001E-3</v>
      </c>
    </row>
    <row r="1493" spans="1:3" x14ac:dyDescent="0.25">
      <c r="A1493">
        <v>1492</v>
      </c>
      <c r="B1493" t="s">
        <v>2375</v>
      </c>
      <c r="C1493">
        <v>6.0000000000000001E-3</v>
      </c>
    </row>
    <row r="1494" spans="1:3" x14ac:dyDescent="0.25">
      <c r="A1494">
        <v>1493</v>
      </c>
      <c r="B1494" t="s">
        <v>2376</v>
      </c>
      <c r="C1494">
        <v>6.0000000000000001E-3</v>
      </c>
    </row>
    <row r="1495" spans="1:3" x14ac:dyDescent="0.25">
      <c r="A1495">
        <v>1494</v>
      </c>
      <c r="B1495" t="s">
        <v>2377</v>
      </c>
      <c r="C1495">
        <v>6.0000000000000001E-3</v>
      </c>
    </row>
    <row r="1496" spans="1:3" x14ac:dyDescent="0.25">
      <c r="A1496">
        <v>1495</v>
      </c>
      <c r="B1496" t="s">
        <v>2378</v>
      </c>
      <c r="C1496">
        <v>6.0000000000000001E-3</v>
      </c>
    </row>
    <row r="1497" spans="1:3" x14ac:dyDescent="0.25">
      <c r="A1497">
        <v>1496</v>
      </c>
      <c r="B1497" t="s">
        <v>2379</v>
      </c>
      <c r="C1497">
        <v>6.0000000000000001E-3</v>
      </c>
    </row>
    <row r="1498" spans="1:3" x14ac:dyDescent="0.25">
      <c r="A1498">
        <v>1497</v>
      </c>
      <c r="B1498" t="s">
        <v>2380</v>
      </c>
      <c r="C1498">
        <v>6.0000000000000001E-3</v>
      </c>
    </row>
    <row r="1499" spans="1:3" x14ac:dyDescent="0.25">
      <c r="A1499">
        <v>1498</v>
      </c>
      <c r="B1499" t="s">
        <v>2381</v>
      </c>
      <c r="C1499">
        <v>6.0000000000000001E-3</v>
      </c>
    </row>
    <row r="1500" spans="1:3" x14ac:dyDescent="0.25">
      <c r="A1500">
        <v>1499</v>
      </c>
      <c r="B1500" t="s">
        <v>2382</v>
      </c>
      <c r="C1500">
        <v>6.0000000000000001E-3</v>
      </c>
    </row>
    <row r="1501" spans="1:3" x14ac:dyDescent="0.25">
      <c r="A1501">
        <v>1500</v>
      </c>
      <c r="B1501" t="s">
        <v>2383</v>
      </c>
      <c r="C1501">
        <v>6.0000000000000001E-3</v>
      </c>
    </row>
    <row r="1502" spans="1:3" x14ac:dyDescent="0.25">
      <c r="A1502">
        <v>1501</v>
      </c>
      <c r="B1502" t="s">
        <v>2384</v>
      </c>
      <c r="C1502">
        <v>6.0000000000000001E-3</v>
      </c>
    </row>
    <row r="1503" spans="1:3" x14ac:dyDescent="0.25">
      <c r="A1503">
        <v>1502</v>
      </c>
      <c r="B1503" t="s">
        <v>2385</v>
      </c>
      <c r="C1503">
        <v>6.0000000000000001E-3</v>
      </c>
    </row>
    <row r="1504" spans="1:3" x14ac:dyDescent="0.25">
      <c r="A1504">
        <v>1503</v>
      </c>
      <c r="B1504" t="s">
        <v>2386</v>
      </c>
      <c r="C1504">
        <v>6.0000000000000001E-3</v>
      </c>
    </row>
    <row r="1505" spans="1:3" x14ac:dyDescent="0.25">
      <c r="A1505">
        <v>1504</v>
      </c>
      <c r="B1505" t="s">
        <v>2387</v>
      </c>
      <c r="C1505">
        <v>6.0000000000000001E-3</v>
      </c>
    </row>
    <row r="1506" spans="1:3" x14ac:dyDescent="0.25">
      <c r="A1506">
        <v>1505</v>
      </c>
      <c r="B1506" t="s">
        <v>2388</v>
      </c>
      <c r="C1506">
        <v>6.0000000000000001E-3</v>
      </c>
    </row>
    <row r="1507" spans="1:3" x14ac:dyDescent="0.25">
      <c r="A1507">
        <v>1506</v>
      </c>
      <c r="B1507" t="s">
        <v>2389</v>
      </c>
      <c r="C1507">
        <v>6.0000000000000001E-3</v>
      </c>
    </row>
    <row r="1508" spans="1:3" x14ac:dyDescent="0.25">
      <c r="A1508">
        <v>1507</v>
      </c>
      <c r="B1508" t="s">
        <v>2390</v>
      </c>
      <c r="C1508">
        <v>6.0000000000000001E-3</v>
      </c>
    </row>
    <row r="1509" spans="1:3" x14ac:dyDescent="0.25">
      <c r="A1509">
        <v>1508</v>
      </c>
      <c r="B1509" t="s">
        <v>2391</v>
      </c>
      <c r="C1509">
        <v>6.0000000000000001E-3</v>
      </c>
    </row>
    <row r="1510" spans="1:3" x14ac:dyDescent="0.25">
      <c r="A1510">
        <v>1509</v>
      </c>
      <c r="B1510" t="s">
        <v>2392</v>
      </c>
      <c r="C1510">
        <v>6.0000000000000001E-3</v>
      </c>
    </row>
    <row r="1511" spans="1:3" x14ac:dyDescent="0.25">
      <c r="A1511">
        <v>1510</v>
      </c>
      <c r="B1511" t="s">
        <v>2393</v>
      </c>
      <c r="C1511">
        <v>6.0000000000000001E-3</v>
      </c>
    </row>
    <row r="1512" spans="1:3" x14ac:dyDescent="0.25">
      <c r="A1512">
        <v>1511</v>
      </c>
      <c r="B1512" t="s">
        <v>2394</v>
      </c>
      <c r="C1512">
        <v>6.0000000000000001E-3</v>
      </c>
    </row>
    <row r="1513" spans="1:3" x14ac:dyDescent="0.25">
      <c r="A1513">
        <v>1512</v>
      </c>
      <c r="B1513" t="s">
        <v>2395</v>
      </c>
      <c r="C1513">
        <v>6.0000000000000001E-3</v>
      </c>
    </row>
    <row r="1514" spans="1:3" x14ac:dyDescent="0.25">
      <c r="A1514">
        <v>1513</v>
      </c>
      <c r="B1514" t="s">
        <v>2396</v>
      </c>
      <c r="C1514">
        <v>6.0000000000000001E-3</v>
      </c>
    </row>
    <row r="1515" spans="1:3" x14ac:dyDescent="0.25">
      <c r="A1515">
        <v>1514</v>
      </c>
      <c r="B1515" t="s">
        <v>2397</v>
      </c>
      <c r="C1515">
        <v>6.0000000000000001E-3</v>
      </c>
    </row>
    <row r="1516" spans="1:3" x14ac:dyDescent="0.25">
      <c r="A1516">
        <v>1515</v>
      </c>
      <c r="B1516" t="s">
        <v>2398</v>
      </c>
      <c r="C1516">
        <v>6.0000000000000001E-3</v>
      </c>
    </row>
    <row r="1517" spans="1:3" x14ac:dyDescent="0.25">
      <c r="A1517">
        <v>1516</v>
      </c>
      <c r="B1517" t="s">
        <v>2399</v>
      </c>
      <c r="C1517">
        <v>6.0000000000000001E-3</v>
      </c>
    </row>
    <row r="1518" spans="1:3" x14ac:dyDescent="0.25">
      <c r="A1518">
        <v>1517</v>
      </c>
      <c r="B1518" t="s">
        <v>2400</v>
      </c>
      <c r="C1518">
        <v>6.0000000000000001E-3</v>
      </c>
    </row>
    <row r="1519" spans="1:3" x14ac:dyDescent="0.25">
      <c r="A1519">
        <v>1518</v>
      </c>
      <c r="B1519" t="s">
        <v>2401</v>
      </c>
      <c r="C1519">
        <v>6.0000000000000001E-3</v>
      </c>
    </row>
    <row r="1520" spans="1:3" x14ac:dyDescent="0.25">
      <c r="A1520">
        <v>1519</v>
      </c>
      <c r="B1520" t="s">
        <v>2402</v>
      </c>
      <c r="C1520">
        <v>6.0000000000000001E-3</v>
      </c>
    </row>
    <row r="1521" spans="1:3" x14ac:dyDescent="0.25">
      <c r="A1521">
        <v>1520</v>
      </c>
      <c r="B1521" t="s">
        <v>2403</v>
      </c>
      <c r="C1521">
        <v>6.0000000000000001E-3</v>
      </c>
    </row>
    <row r="1522" spans="1:3" x14ac:dyDescent="0.25">
      <c r="A1522">
        <v>1521</v>
      </c>
      <c r="B1522" t="s">
        <v>2404</v>
      </c>
      <c r="C1522">
        <v>6.0000000000000001E-3</v>
      </c>
    </row>
    <row r="1523" spans="1:3" x14ac:dyDescent="0.25">
      <c r="A1523">
        <v>1522</v>
      </c>
      <c r="B1523" t="s">
        <v>2405</v>
      </c>
      <c r="C1523">
        <v>6.0000000000000001E-3</v>
      </c>
    </row>
    <row r="1524" spans="1:3" x14ac:dyDescent="0.25">
      <c r="A1524">
        <v>1523</v>
      </c>
      <c r="B1524" t="s">
        <v>2406</v>
      </c>
      <c r="C1524">
        <v>6.0000000000000001E-3</v>
      </c>
    </row>
    <row r="1525" spans="1:3" x14ac:dyDescent="0.25">
      <c r="A1525">
        <v>1524</v>
      </c>
      <c r="B1525" t="s">
        <v>2407</v>
      </c>
      <c r="C1525">
        <v>6.0000000000000001E-3</v>
      </c>
    </row>
    <row r="1526" spans="1:3" x14ac:dyDescent="0.25">
      <c r="A1526">
        <v>1525</v>
      </c>
      <c r="B1526" t="s">
        <v>2408</v>
      </c>
      <c r="C1526">
        <v>6.0000000000000001E-3</v>
      </c>
    </row>
    <row r="1527" spans="1:3" x14ac:dyDescent="0.25">
      <c r="A1527">
        <v>1526</v>
      </c>
      <c r="B1527" t="s">
        <v>2409</v>
      </c>
      <c r="C1527">
        <v>6.0000000000000001E-3</v>
      </c>
    </row>
    <row r="1528" spans="1:3" x14ac:dyDescent="0.25">
      <c r="A1528">
        <v>1527</v>
      </c>
      <c r="B1528" t="s">
        <v>2410</v>
      </c>
      <c r="C1528">
        <v>6.0000000000000001E-3</v>
      </c>
    </row>
    <row r="1529" spans="1:3" x14ac:dyDescent="0.25">
      <c r="A1529">
        <v>1528</v>
      </c>
      <c r="B1529" t="s">
        <v>2411</v>
      </c>
      <c r="C1529">
        <v>6.0000000000000001E-3</v>
      </c>
    </row>
    <row r="1530" spans="1:3" x14ac:dyDescent="0.25">
      <c r="A1530">
        <v>1529</v>
      </c>
      <c r="B1530" t="s">
        <v>2412</v>
      </c>
      <c r="C1530">
        <v>6.0000000000000001E-3</v>
      </c>
    </row>
    <row r="1531" spans="1:3" x14ac:dyDescent="0.25">
      <c r="A1531">
        <v>1530</v>
      </c>
      <c r="B1531" t="s">
        <v>2413</v>
      </c>
      <c r="C1531">
        <v>6.0000000000000001E-3</v>
      </c>
    </row>
    <row r="1532" spans="1:3" x14ac:dyDescent="0.25">
      <c r="A1532">
        <v>1531</v>
      </c>
      <c r="B1532" t="s">
        <v>2414</v>
      </c>
      <c r="C1532">
        <v>6.0000000000000001E-3</v>
      </c>
    </row>
    <row r="1533" spans="1:3" x14ac:dyDescent="0.25">
      <c r="A1533">
        <v>1532</v>
      </c>
      <c r="B1533" t="s">
        <v>2415</v>
      </c>
      <c r="C1533">
        <v>6.0000000000000001E-3</v>
      </c>
    </row>
    <row r="1534" spans="1:3" x14ac:dyDescent="0.25">
      <c r="A1534">
        <v>1533</v>
      </c>
      <c r="B1534" t="s">
        <v>2416</v>
      </c>
      <c r="C1534">
        <v>6.0000000000000001E-3</v>
      </c>
    </row>
    <row r="1535" spans="1:3" x14ac:dyDescent="0.25">
      <c r="A1535">
        <v>1534</v>
      </c>
      <c r="B1535" t="s">
        <v>2417</v>
      </c>
      <c r="C1535">
        <v>6.0000000000000001E-3</v>
      </c>
    </row>
    <row r="1536" spans="1:3" x14ac:dyDescent="0.25">
      <c r="A1536">
        <v>1535</v>
      </c>
      <c r="B1536" t="s">
        <v>2418</v>
      </c>
      <c r="C1536">
        <v>6.0000000000000001E-3</v>
      </c>
    </row>
    <row r="1537" spans="1:3" x14ac:dyDescent="0.25">
      <c r="A1537">
        <v>1536</v>
      </c>
      <c r="B1537" t="s">
        <v>2419</v>
      </c>
      <c r="C1537">
        <v>6.0000000000000001E-3</v>
      </c>
    </row>
    <row r="1538" spans="1:3" x14ac:dyDescent="0.25">
      <c r="A1538">
        <v>1537</v>
      </c>
      <c r="B1538" t="s">
        <v>2420</v>
      </c>
      <c r="C1538">
        <v>6.0000000000000001E-3</v>
      </c>
    </row>
    <row r="1539" spans="1:3" x14ac:dyDescent="0.25">
      <c r="A1539">
        <v>1538</v>
      </c>
      <c r="B1539" t="s">
        <v>2421</v>
      </c>
      <c r="C1539">
        <v>6.0000000000000001E-3</v>
      </c>
    </row>
    <row r="1540" spans="1:3" x14ac:dyDescent="0.25">
      <c r="A1540">
        <v>1539</v>
      </c>
      <c r="B1540" t="s">
        <v>2422</v>
      </c>
      <c r="C1540">
        <v>6.0000000000000001E-3</v>
      </c>
    </row>
    <row r="1541" spans="1:3" x14ac:dyDescent="0.25">
      <c r="A1541">
        <v>1540</v>
      </c>
      <c r="B1541" t="s">
        <v>2423</v>
      </c>
      <c r="C1541">
        <v>6.0000000000000001E-3</v>
      </c>
    </row>
    <row r="1542" spans="1:3" x14ac:dyDescent="0.25">
      <c r="A1542">
        <v>1541</v>
      </c>
      <c r="B1542" t="s">
        <v>2424</v>
      </c>
      <c r="C1542">
        <v>5.0000000000000001E-3</v>
      </c>
    </row>
    <row r="1543" spans="1:3" x14ac:dyDescent="0.25">
      <c r="A1543">
        <v>1542</v>
      </c>
      <c r="B1543" t="s">
        <v>2425</v>
      </c>
      <c r="C1543">
        <v>5.0000000000000001E-3</v>
      </c>
    </row>
    <row r="1544" spans="1:3" x14ac:dyDescent="0.25">
      <c r="A1544">
        <v>1543</v>
      </c>
      <c r="B1544" t="s">
        <v>2426</v>
      </c>
      <c r="C1544">
        <v>5.0000000000000001E-3</v>
      </c>
    </row>
    <row r="1545" spans="1:3" x14ac:dyDescent="0.25">
      <c r="A1545">
        <v>1544</v>
      </c>
      <c r="B1545" t="s">
        <v>2427</v>
      </c>
      <c r="C1545">
        <v>5.0000000000000001E-3</v>
      </c>
    </row>
    <row r="1546" spans="1:3" x14ac:dyDescent="0.25">
      <c r="A1546">
        <v>1545</v>
      </c>
      <c r="B1546" t="s">
        <v>2428</v>
      </c>
      <c r="C1546">
        <v>5.0000000000000001E-3</v>
      </c>
    </row>
    <row r="1547" spans="1:3" x14ac:dyDescent="0.25">
      <c r="A1547">
        <v>1546</v>
      </c>
      <c r="B1547" t="s">
        <v>2429</v>
      </c>
      <c r="C1547">
        <v>5.0000000000000001E-3</v>
      </c>
    </row>
    <row r="1548" spans="1:3" x14ac:dyDescent="0.25">
      <c r="A1548">
        <v>1547</v>
      </c>
      <c r="B1548" t="s">
        <v>2430</v>
      </c>
      <c r="C1548">
        <v>5.0000000000000001E-3</v>
      </c>
    </row>
    <row r="1549" spans="1:3" x14ac:dyDescent="0.25">
      <c r="A1549">
        <v>1548</v>
      </c>
      <c r="B1549" t="s">
        <v>2431</v>
      </c>
      <c r="C1549">
        <v>5.0000000000000001E-3</v>
      </c>
    </row>
    <row r="1550" spans="1:3" x14ac:dyDescent="0.25">
      <c r="A1550">
        <v>1549</v>
      </c>
      <c r="B1550" t="s">
        <v>2432</v>
      </c>
      <c r="C1550">
        <v>5.0000000000000001E-3</v>
      </c>
    </row>
    <row r="1551" spans="1:3" x14ac:dyDescent="0.25">
      <c r="A1551">
        <v>1550</v>
      </c>
      <c r="B1551" t="s">
        <v>2433</v>
      </c>
      <c r="C1551">
        <v>5.0000000000000001E-3</v>
      </c>
    </row>
    <row r="1552" spans="1:3" x14ac:dyDescent="0.25">
      <c r="A1552">
        <v>1551</v>
      </c>
      <c r="B1552" t="s">
        <v>2434</v>
      </c>
      <c r="C1552">
        <v>5.0000000000000001E-3</v>
      </c>
    </row>
    <row r="1553" spans="1:3" x14ac:dyDescent="0.25">
      <c r="A1553">
        <v>1552</v>
      </c>
      <c r="B1553" t="s">
        <v>2435</v>
      </c>
      <c r="C1553">
        <v>5.0000000000000001E-3</v>
      </c>
    </row>
    <row r="1554" spans="1:3" x14ac:dyDescent="0.25">
      <c r="A1554">
        <v>1553</v>
      </c>
      <c r="B1554" t="s">
        <v>2436</v>
      </c>
      <c r="C1554">
        <v>5.0000000000000001E-3</v>
      </c>
    </row>
    <row r="1555" spans="1:3" x14ac:dyDescent="0.25">
      <c r="A1555">
        <v>1554</v>
      </c>
      <c r="B1555" t="s">
        <v>2437</v>
      </c>
      <c r="C1555">
        <v>5.0000000000000001E-3</v>
      </c>
    </row>
    <row r="1556" spans="1:3" x14ac:dyDescent="0.25">
      <c r="A1556">
        <v>1555</v>
      </c>
      <c r="B1556" t="s">
        <v>2438</v>
      </c>
      <c r="C1556">
        <v>5.0000000000000001E-3</v>
      </c>
    </row>
    <row r="1557" spans="1:3" x14ac:dyDescent="0.25">
      <c r="A1557">
        <v>1556</v>
      </c>
      <c r="B1557" t="s">
        <v>2439</v>
      </c>
      <c r="C1557">
        <v>5.0000000000000001E-3</v>
      </c>
    </row>
    <row r="1558" spans="1:3" x14ac:dyDescent="0.25">
      <c r="A1558">
        <v>1557</v>
      </c>
      <c r="B1558" t="s">
        <v>2440</v>
      </c>
      <c r="C1558">
        <v>5.0000000000000001E-3</v>
      </c>
    </row>
    <row r="1559" spans="1:3" x14ac:dyDescent="0.25">
      <c r="A1559">
        <v>1558</v>
      </c>
      <c r="B1559" t="s">
        <v>2441</v>
      </c>
      <c r="C1559">
        <v>5.0000000000000001E-3</v>
      </c>
    </row>
    <row r="1560" spans="1:3" x14ac:dyDescent="0.25">
      <c r="A1560">
        <v>1559</v>
      </c>
      <c r="B1560" t="s">
        <v>2442</v>
      </c>
      <c r="C1560">
        <v>5.0000000000000001E-3</v>
      </c>
    </row>
    <row r="1561" spans="1:3" x14ac:dyDescent="0.25">
      <c r="A1561">
        <v>1560</v>
      </c>
      <c r="B1561" t="s">
        <v>2443</v>
      </c>
      <c r="C1561">
        <v>5.0000000000000001E-3</v>
      </c>
    </row>
    <row r="1562" spans="1:3" x14ac:dyDescent="0.25">
      <c r="A1562">
        <v>1561</v>
      </c>
      <c r="B1562" t="s">
        <v>2444</v>
      </c>
      <c r="C1562">
        <v>5.0000000000000001E-3</v>
      </c>
    </row>
    <row r="1563" spans="1:3" x14ac:dyDescent="0.25">
      <c r="A1563">
        <v>1562</v>
      </c>
      <c r="B1563" t="s">
        <v>2445</v>
      </c>
      <c r="C1563">
        <v>5.0000000000000001E-3</v>
      </c>
    </row>
    <row r="1564" spans="1:3" x14ac:dyDescent="0.25">
      <c r="A1564">
        <v>1563</v>
      </c>
      <c r="B1564" t="s">
        <v>2446</v>
      </c>
      <c r="C1564">
        <v>5.0000000000000001E-3</v>
      </c>
    </row>
    <row r="1565" spans="1:3" x14ac:dyDescent="0.25">
      <c r="A1565">
        <v>1564</v>
      </c>
      <c r="B1565" t="s">
        <v>2447</v>
      </c>
      <c r="C1565">
        <v>5.0000000000000001E-3</v>
      </c>
    </row>
    <row r="1566" spans="1:3" x14ac:dyDescent="0.25">
      <c r="A1566">
        <v>1565</v>
      </c>
      <c r="B1566" t="s">
        <v>2448</v>
      </c>
      <c r="C1566">
        <v>5.0000000000000001E-3</v>
      </c>
    </row>
    <row r="1567" spans="1:3" x14ac:dyDescent="0.25">
      <c r="A1567">
        <v>1566</v>
      </c>
      <c r="B1567" t="s">
        <v>2449</v>
      </c>
      <c r="C1567">
        <v>5.0000000000000001E-3</v>
      </c>
    </row>
    <row r="1568" spans="1:3" x14ac:dyDescent="0.25">
      <c r="A1568">
        <v>1567</v>
      </c>
      <c r="B1568" t="s">
        <v>2450</v>
      </c>
      <c r="C1568">
        <v>5.0000000000000001E-3</v>
      </c>
    </row>
    <row r="1569" spans="1:3" x14ac:dyDescent="0.25">
      <c r="A1569">
        <v>1568</v>
      </c>
      <c r="B1569" t="s">
        <v>2451</v>
      </c>
      <c r="C1569">
        <v>5.0000000000000001E-3</v>
      </c>
    </row>
    <row r="1570" spans="1:3" x14ac:dyDescent="0.25">
      <c r="A1570">
        <v>1569</v>
      </c>
      <c r="B1570" t="s">
        <v>2452</v>
      </c>
      <c r="C1570">
        <v>5.0000000000000001E-3</v>
      </c>
    </row>
    <row r="1571" spans="1:3" x14ac:dyDescent="0.25">
      <c r="A1571">
        <v>1570</v>
      </c>
      <c r="B1571" t="s">
        <v>2453</v>
      </c>
      <c r="C1571">
        <v>5.0000000000000001E-3</v>
      </c>
    </row>
    <row r="1572" spans="1:3" x14ac:dyDescent="0.25">
      <c r="A1572">
        <v>1571</v>
      </c>
      <c r="B1572" t="s">
        <v>2454</v>
      </c>
      <c r="C1572">
        <v>5.0000000000000001E-3</v>
      </c>
    </row>
    <row r="1573" spans="1:3" x14ac:dyDescent="0.25">
      <c r="A1573">
        <v>1572</v>
      </c>
      <c r="B1573" t="s">
        <v>2455</v>
      </c>
      <c r="C1573">
        <v>5.0000000000000001E-3</v>
      </c>
    </row>
    <row r="1574" spans="1:3" x14ac:dyDescent="0.25">
      <c r="A1574">
        <v>1573</v>
      </c>
      <c r="B1574" t="s">
        <v>2456</v>
      </c>
      <c r="C1574">
        <v>5.0000000000000001E-3</v>
      </c>
    </row>
    <row r="1575" spans="1:3" x14ac:dyDescent="0.25">
      <c r="A1575">
        <v>1574</v>
      </c>
      <c r="B1575" t="s">
        <v>2457</v>
      </c>
      <c r="C1575">
        <v>5.0000000000000001E-3</v>
      </c>
    </row>
    <row r="1576" spans="1:3" x14ac:dyDescent="0.25">
      <c r="A1576">
        <v>1575</v>
      </c>
      <c r="B1576" t="s">
        <v>2458</v>
      </c>
      <c r="C1576">
        <v>5.0000000000000001E-3</v>
      </c>
    </row>
    <row r="1577" spans="1:3" x14ac:dyDescent="0.25">
      <c r="A1577">
        <v>1576</v>
      </c>
      <c r="B1577" t="s">
        <v>2459</v>
      </c>
      <c r="C1577">
        <v>5.0000000000000001E-3</v>
      </c>
    </row>
    <row r="1578" spans="1:3" x14ac:dyDescent="0.25">
      <c r="A1578">
        <v>1577</v>
      </c>
      <c r="B1578" t="s">
        <v>2460</v>
      </c>
      <c r="C1578">
        <v>5.0000000000000001E-3</v>
      </c>
    </row>
    <row r="1579" spans="1:3" x14ac:dyDescent="0.25">
      <c r="A1579">
        <v>1578</v>
      </c>
      <c r="B1579" t="s">
        <v>2461</v>
      </c>
      <c r="C1579">
        <v>5.0000000000000001E-3</v>
      </c>
    </row>
    <row r="1580" spans="1:3" x14ac:dyDescent="0.25">
      <c r="A1580">
        <v>1579</v>
      </c>
      <c r="B1580" t="s">
        <v>2462</v>
      </c>
      <c r="C1580">
        <v>5.0000000000000001E-3</v>
      </c>
    </row>
    <row r="1581" spans="1:3" x14ac:dyDescent="0.25">
      <c r="A1581">
        <v>1580</v>
      </c>
      <c r="B1581" t="s">
        <v>2463</v>
      </c>
      <c r="C1581">
        <v>5.0000000000000001E-3</v>
      </c>
    </row>
    <row r="1582" spans="1:3" x14ac:dyDescent="0.25">
      <c r="A1582">
        <v>1581</v>
      </c>
      <c r="B1582" t="s">
        <v>2464</v>
      </c>
      <c r="C1582">
        <v>5.0000000000000001E-3</v>
      </c>
    </row>
    <row r="1583" spans="1:3" x14ac:dyDescent="0.25">
      <c r="A1583">
        <v>1582</v>
      </c>
      <c r="B1583" t="s">
        <v>2465</v>
      </c>
      <c r="C1583">
        <v>5.0000000000000001E-3</v>
      </c>
    </row>
    <row r="1584" spans="1:3" x14ac:dyDescent="0.25">
      <c r="A1584">
        <v>1583</v>
      </c>
      <c r="B1584" t="s">
        <v>2466</v>
      </c>
      <c r="C1584">
        <v>5.0000000000000001E-3</v>
      </c>
    </row>
    <row r="1585" spans="1:3" x14ac:dyDescent="0.25">
      <c r="A1585">
        <v>1584</v>
      </c>
      <c r="B1585" t="s">
        <v>2467</v>
      </c>
      <c r="C1585">
        <v>5.0000000000000001E-3</v>
      </c>
    </row>
    <row r="1586" spans="1:3" x14ac:dyDescent="0.25">
      <c r="A1586">
        <v>1585</v>
      </c>
      <c r="B1586" t="s">
        <v>2468</v>
      </c>
      <c r="C1586">
        <v>5.0000000000000001E-3</v>
      </c>
    </row>
    <row r="1587" spans="1:3" x14ac:dyDescent="0.25">
      <c r="A1587">
        <v>1586</v>
      </c>
      <c r="B1587" t="s">
        <v>2469</v>
      </c>
      <c r="C1587">
        <v>5.0000000000000001E-3</v>
      </c>
    </row>
    <row r="1588" spans="1:3" x14ac:dyDescent="0.25">
      <c r="A1588">
        <v>1587</v>
      </c>
      <c r="B1588" t="s">
        <v>2470</v>
      </c>
      <c r="C1588">
        <v>5.0000000000000001E-3</v>
      </c>
    </row>
    <row r="1589" spans="1:3" x14ac:dyDescent="0.25">
      <c r="A1589">
        <v>1588</v>
      </c>
      <c r="B1589" t="s">
        <v>2471</v>
      </c>
      <c r="C1589">
        <v>5.0000000000000001E-3</v>
      </c>
    </row>
    <row r="1590" spans="1:3" x14ac:dyDescent="0.25">
      <c r="A1590">
        <v>1589</v>
      </c>
      <c r="B1590" t="s">
        <v>2472</v>
      </c>
      <c r="C1590">
        <v>5.0000000000000001E-3</v>
      </c>
    </row>
    <row r="1591" spans="1:3" x14ac:dyDescent="0.25">
      <c r="A1591">
        <v>1590</v>
      </c>
      <c r="B1591" t="s">
        <v>2473</v>
      </c>
      <c r="C1591">
        <v>5.0000000000000001E-3</v>
      </c>
    </row>
    <row r="1592" spans="1:3" x14ac:dyDescent="0.25">
      <c r="A1592">
        <v>1591</v>
      </c>
      <c r="B1592" t="s">
        <v>2474</v>
      </c>
      <c r="C1592">
        <v>5.0000000000000001E-3</v>
      </c>
    </row>
    <row r="1593" spans="1:3" x14ac:dyDescent="0.25">
      <c r="A1593">
        <v>1592</v>
      </c>
      <c r="B1593" t="s">
        <v>2475</v>
      </c>
      <c r="C1593">
        <v>5.0000000000000001E-3</v>
      </c>
    </row>
    <row r="1594" spans="1:3" x14ac:dyDescent="0.25">
      <c r="A1594">
        <v>1593</v>
      </c>
      <c r="B1594" t="s">
        <v>2476</v>
      </c>
      <c r="C1594">
        <v>5.0000000000000001E-3</v>
      </c>
    </row>
    <row r="1595" spans="1:3" x14ac:dyDescent="0.25">
      <c r="A1595">
        <v>1594</v>
      </c>
      <c r="B1595" t="s">
        <v>2477</v>
      </c>
      <c r="C1595">
        <v>5.0000000000000001E-3</v>
      </c>
    </row>
    <row r="1596" spans="1:3" x14ac:dyDescent="0.25">
      <c r="A1596">
        <v>1595</v>
      </c>
      <c r="B1596" t="s">
        <v>2478</v>
      </c>
      <c r="C1596">
        <v>5.0000000000000001E-3</v>
      </c>
    </row>
    <row r="1597" spans="1:3" x14ac:dyDescent="0.25">
      <c r="A1597">
        <v>1596</v>
      </c>
      <c r="B1597" t="s">
        <v>2479</v>
      </c>
      <c r="C1597">
        <v>5.0000000000000001E-3</v>
      </c>
    </row>
    <row r="1598" spans="1:3" x14ac:dyDescent="0.25">
      <c r="A1598">
        <v>1597</v>
      </c>
      <c r="B1598" t="s">
        <v>2480</v>
      </c>
      <c r="C1598">
        <v>5.0000000000000001E-3</v>
      </c>
    </row>
    <row r="1599" spans="1:3" x14ac:dyDescent="0.25">
      <c r="A1599">
        <v>1598</v>
      </c>
      <c r="B1599" t="s">
        <v>2481</v>
      </c>
      <c r="C1599">
        <v>5.0000000000000001E-3</v>
      </c>
    </row>
    <row r="1600" spans="1:3" x14ac:dyDescent="0.25">
      <c r="A1600">
        <v>1599</v>
      </c>
      <c r="B1600" t="s">
        <v>2482</v>
      </c>
      <c r="C1600">
        <v>5.0000000000000001E-3</v>
      </c>
    </row>
    <row r="1601" spans="1:3" x14ac:dyDescent="0.25">
      <c r="A1601">
        <v>1600</v>
      </c>
      <c r="B1601" t="s">
        <v>2483</v>
      </c>
      <c r="C1601">
        <v>5.0000000000000001E-3</v>
      </c>
    </row>
    <row r="1602" spans="1:3" x14ac:dyDescent="0.25">
      <c r="A1602">
        <v>1601</v>
      </c>
      <c r="B1602" t="s">
        <v>2484</v>
      </c>
      <c r="C1602">
        <v>5.0000000000000001E-3</v>
      </c>
    </row>
    <row r="1603" spans="1:3" x14ac:dyDescent="0.25">
      <c r="A1603">
        <v>1602</v>
      </c>
      <c r="B1603" t="s">
        <v>2485</v>
      </c>
      <c r="C1603">
        <v>5.0000000000000001E-3</v>
      </c>
    </row>
    <row r="1604" spans="1:3" x14ac:dyDescent="0.25">
      <c r="A1604">
        <v>1603</v>
      </c>
      <c r="B1604" t="s">
        <v>2486</v>
      </c>
      <c r="C1604">
        <v>5.0000000000000001E-3</v>
      </c>
    </row>
    <row r="1605" spans="1:3" x14ac:dyDescent="0.25">
      <c r="A1605">
        <v>1604</v>
      </c>
      <c r="B1605" t="s">
        <v>2487</v>
      </c>
      <c r="C1605">
        <v>5.0000000000000001E-3</v>
      </c>
    </row>
    <row r="1606" spans="1:3" x14ac:dyDescent="0.25">
      <c r="A1606">
        <v>1605</v>
      </c>
      <c r="B1606" t="s">
        <v>2488</v>
      </c>
      <c r="C1606">
        <v>5.0000000000000001E-3</v>
      </c>
    </row>
    <row r="1607" spans="1:3" x14ac:dyDescent="0.25">
      <c r="A1607">
        <v>1606</v>
      </c>
      <c r="B1607" t="s">
        <v>2489</v>
      </c>
      <c r="C1607">
        <v>5.0000000000000001E-3</v>
      </c>
    </row>
    <row r="1608" spans="1:3" x14ac:dyDescent="0.25">
      <c r="A1608">
        <v>1607</v>
      </c>
      <c r="B1608" t="s">
        <v>2490</v>
      </c>
      <c r="C1608">
        <v>5.0000000000000001E-3</v>
      </c>
    </row>
    <row r="1609" spans="1:3" x14ac:dyDescent="0.25">
      <c r="A1609">
        <v>1608</v>
      </c>
      <c r="B1609" t="s">
        <v>2491</v>
      </c>
      <c r="C1609">
        <v>5.0000000000000001E-3</v>
      </c>
    </row>
    <row r="1610" spans="1:3" x14ac:dyDescent="0.25">
      <c r="A1610">
        <v>1609</v>
      </c>
      <c r="B1610" t="s">
        <v>2492</v>
      </c>
      <c r="C1610">
        <v>5.0000000000000001E-3</v>
      </c>
    </row>
    <row r="1611" spans="1:3" x14ac:dyDescent="0.25">
      <c r="A1611">
        <v>1610</v>
      </c>
      <c r="B1611" t="s">
        <v>2493</v>
      </c>
      <c r="C1611">
        <v>5.0000000000000001E-3</v>
      </c>
    </row>
    <row r="1612" spans="1:3" x14ac:dyDescent="0.25">
      <c r="A1612">
        <v>1611</v>
      </c>
      <c r="B1612" t="s">
        <v>2494</v>
      </c>
      <c r="C1612">
        <v>5.0000000000000001E-3</v>
      </c>
    </row>
    <row r="1613" spans="1:3" x14ac:dyDescent="0.25">
      <c r="A1613">
        <v>1612</v>
      </c>
      <c r="B1613" t="s">
        <v>2495</v>
      </c>
      <c r="C1613">
        <v>5.0000000000000001E-3</v>
      </c>
    </row>
    <row r="1614" spans="1:3" x14ac:dyDescent="0.25">
      <c r="A1614">
        <v>1613</v>
      </c>
      <c r="B1614" t="s">
        <v>2496</v>
      </c>
      <c r="C1614">
        <v>5.0000000000000001E-3</v>
      </c>
    </row>
    <row r="1615" spans="1:3" x14ac:dyDescent="0.25">
      <c r="A1615">
        <v>1614</v>
      </c>
      <c r="B1615" t="s">
        <v>2497</v>
      </c>
      <c r="C1615">
        <v>5.0000000000000001E-3</v>
      </c>
    </row>
    <row r="1616" spans="1:3" x14ac:dyDescent="0.25">
      <c r="A1616">
        <v>1615</v>
      </c>
      <c r="B1616" t="s">
        <v>2498</v>
      </c>
      <c r="C1616">
        <v>5.0000000000000001E-3</v>
      </c>
    </row>
    <row r="1617" spans="1:3" x14ac:dyDescent="0.25">
      <c r="A1617">
        <v>1616</v>
      </c>
      <c r="B1617" t="s">
        <v>2499</v>
      </c>
      <c r="C1617">
        <v>5.0000000000000001E-3</v>
      </c>
    </row>
    <row r="1618" spans="1:3" x14ac:dyDescent="0.25">
      <c r="A1618">
        <v>1617</v>
      </c>
      <c r="B1618" t="s">
        <v>2500</v>
      </c>
      <c r="C1618">
        <v>5.0000000000000001E-3</v>
      </c>
    </row>
    <row r="1619" spans="1:3" x14ac:dyDescent="0.25">
      <c r="A1619">
        <v>1618</v>
      </c>
      <c r="B1619" t="s">
        <v>2501</v>
      </c>
      <c r="C1619">
        <v>5.0000000000000001E-3</v>
      </c>
    </row>
    <row r="1620" spans="1:3" x14ac:dyDescent="0.25">
      <c r="A1620">
        <v>1619</v>
      </c>
      <c r="B1620" t="s">
        <v>2502</v>
      </c>
      <c r="C1620">
        <v>5.0000000000000001E-3</v>
      </c>
    </row>
    <row r="1621" spans="1:3" x14ac:dyDescent="0.25">
      <c r="A1621">
        <v>1620</v>
      </c>
      <c r="B1621" t="s">
        <v>2503</v>
      </c>
      <c r="C1621">
        <v>5.0000000000000001E-3</v>
      </c>
    </row>
    <row r="1622" spans="1:3" x14ac:dyDescent="0.25">
      <c r="A1622">
        <v>1621</v>
      </c>
      <c r="B1622" t="s">
        <v>2504</v>
      </c>
      <c r="C1622">
        <v>5.0000000000000001E-3</v>
      </c>
    </row>
    <row r="1623" spans="1:3" x14ac:dyDescent="0.25">
      <c r="A1623">
        <v>1622</v>
      </c>
      <c r="B1623" t="s">
        <v>2505</v>
      </c>
      <c r="C1623">
        <v>5.0000000000000001E-3</v>
      </c>
    </row>
    <row r="1624" spans="1:3" x14ac:dyDescent="0.25">
      <c r="A1624">
        <v>1623</v>
      </c>
      <c r="B1624" t="s">
        <v>2506</v>
      </c>
      <c r="C1624">
        <v>5.0000000000000001E-3</v>
      </c>
    </row>
    <row r="1625" spans="1:3" x14ac:dyDescent="0.25">
      <c r="A1625">
        <v>1624</v>
      </c>
      <c r="B1625" t="s">
        <v>2507</v>
      </c>
      <c r="C1625">
        <v>5.0000000000000001E-3</v>
      </c>
    </row>
    <row r="1626" spans="1:3" x14ac:dyDescent="0.25">
      <c r="A1626">
        <v>1625</v>
      </c>
      <c r="B1626" t="s">
        <v>2508</v>
      </c>
      <c r="C1626">
        <v>5.0000000000000001E-3</v>
      </c>
    </row>
    <row r="1627" spans="1:3" x14ac:dyDescent="0.25">
      <c r="A1627">
        <v>1626</v>
      </c>
      <c r="B1627" t="s">
        <v>2509</v>
      </c>
      <c r="C1627">
        <v>5.0000000000000001E-3</v>
      </c>
    </row>
    <row r="1628" spans="1:3" x14ac:dyDescent="0.25">
      <c r="A1628">
        <v>1627</v>
      </c>
      <c r="B1628" t="s">
        <v>2510</v>
      </c>
      <c r="C1628">
        <v>5.0000000000000001E-3</v>
      </c>
    </row>
    <row r="1629" spans="1:3" x14ac:dyDescent="0.25">
      <c r="A1629">
        <v>1628</v>
      </c>
      <c r="B1629" t="s">
        <v>2511</v>
      </c>
      <c r="C1629">
        <v>5.0000000000000001E-3</v>
      </c>
    </row>
    <row r="1630" spans="1:3" x14ac:dyDescent="0.25">
      <c r="A1630">
        <v>1629</v>
      </c>
      <c r="B1630" t="s">
        <v>2512</v>
      </c>
      <c r="C1630">
        <v>5.0000000000000001E-3</v>
      </c>
    </row>
    <row r="1631" spans="1:3" x14ac:dyDescent="0.25">
      <c r="A1631">
        <v>1630</v>
      </c>
      <c r="B1631" t="s">
        <v>2513</v>
      </c>
      <c r="C1631">
        <v>5.0000000000000001E-3</v>
      </c>
    </row>
    <row r="1632" spans="1:3" x14ac:dyDescent="0.25">
      <c r="A1632">
        <v>1631</v>
      </c>
      <c r="B1632" t="s">
        <v>2514</v>
      </c>
      <c r="C1632">
        <v>5.0000000000000001E-3</v>
      </c>
    </row>
    <row r="1633" spans="1:3" x14ac:dyDescent="0.25">
      <c r="A1633">
        <v>1632</v>
      </c>
      <c r="B1633" t="s">
        <v>2515</v>
      </c>
      <c r="C1633">
        <v>5.0000000000000001E-3</v>
      </c>
    </row>
    <row r="1634" spans="1:3" x14ac:dyDescent="0.25">
      <c r="A1634">
        <v>1633</v>
      </c>
      <c r="B1634" t="s">
        <v>2516</v>
      </c>
      <c r="C1634">
        <v>5.0000000000000001E-3</v>
      </c>
    </row>
    <row r="1635" spans="1:3" x14ac:dyDescent="0.25">
      <c r="A1635">
        <v>1634</v>
      </c>
      <c r="B1635" t="s">
        <v>2517</v>
      </c>
      <c r="C1635">
        <v>5.0000000000000001E-3</v>
      </c>
    </row>
    <row r="1636" spans="1:3" x14ac:dyDescent="0.25">
      <c r="A1636">
        <v>1635</v>
      </c>
      <c r="B1636" t="s">
        <v>2518</v>
      </c>
      <c r="C1636">
        <v>5.0000000000000001E-3</v>
      </c>
    </row>
    <row r="1637" spans="1:3" x14ac:dyDescent="0.25">
      <c r="A1637">
        <v>1636</v>
      </c>
      <c r="B1637" t="s">
        <v>2519</v>
      </c>
      <c r="C1637">
        <v>5.0000000000000001E-3</v>
      </c>
    </row>
    <row r="1638" spans="1:3" x14ac:dyDescent="0.25">
      <c r="A1638">
        <v>1637</v>
      </c>
      <c r="B1638" t="s">
        <v>2520</v>
      </c>
      <c r="C1638">
        <v>5.0000000000000001E-3</v>
      </c>
    </row>
    <row r="1639" spans="1:3" x14ac:dyDescent="0.25">
      <c r="A1639">
        <v>1638</v>
      </c>
      <c r="B1639" t="s">
        <v>2521</v>
      </c>
      <c r="C1639">
        <v>5.0000000000000001E-3</v>
      </c>
    </row>
    <row r="1640" spans="1:3" x14ac:dyDescent="0.25">
      <c r="A1640">
        <v>1639</v>
      </c>
      <c r="B1640" t="s">
        <v>2522</v>
      </c>
      <c r="C1640">
        <v>5.0000000000000001E-3</v>
      </c>
    </row>
    <row r="1641" spans="1:3" x14ac:dyDescent="0.25">
      <c r="A1641">
        <v>1640</v>
      </c>
      <c r="B1641" t="s">
        <v>2523</v>
      </c>
      <c r="C1641">
        <v>5.0000000000000001E-3</v>
      </c>
    </row>
    <row r="1642" spans="1:3" x14ac:dyDescent="0.25">
      <c r="A1642">
        <v>1641</v>
      </c>
      <c r="B1642" t="s">
        <v>2524</v>
      </c>
      <c r="C1642">
        <v>5.0000000000000001E-3</v>
      </c>
    </row>
    <row r="1643" spans="1:3" x14ac:dyDescent="0.25">
      <c r="A1643">
        <v>1642</v>
      </c>
      <c r="B1643" t="s">
        <v>2525</v>
      </c>
      <c r="C1643">
        <v>5.0000000000000001E-3</v>
      </c>
    </row>
    <row r="1644" spans="1:3" x14ac:dyDescent="0.25">
      <c r="A1644">
        <v>1643</v>
      </c>
      <c r="B1644" t="s">
        <v>2526</v>
      </c>
      <c r="C1644">
        <v>5.0000000000000001E-3</v>
      </c>
    </row>
    <row r="1645" spans="1:3" x14ac:dyDescent="0.25">
      <c r="A1645">
        <v>1644</v>
      </c>
      <c r="B1645" t="s">
        <v>2527</v>
      </c>
      <c r="C1645">
        <v>5.0000000000000001E-3</v>
      </c>
    </row>
    <row r="1646" spans="1:3" x14ac:dyDescent="0.25">
      <c r="A1646">
        <v>1645</v>
      </c>
      <c r="B1646" t="s">
        <v>2528</v>
      </c>
      <c r="C1646">
        <v>5.0000000000000001E-3</v>
      </c>
    </row>
    <row r="1647" spans="1:3" x14ac:dyDescent="0.25">
      <c r="A1647">
        <v>1646</v>
      </c>
      <c r="B1647" t="s">
        <v>2529</v>
      </c>
      <c r="C1647">
        <v>5.0000000000000001E-3</v>
      </c>
    </row>
    <row r="1648" spans="1:3" x14ac:dyDescent="0.25">
      <c r="A1648">
        <v>1647</v>
      </c>
      <c r="B1648" t="s">
        <v>2530</v>
      </c>
      <c r="C1648">
        <v>5.0000000000000001E-3</v>
      </c>
    </row>
    <row r="1649" spans="1:3" x14ac:dyDescent="0.25">
      <c r="A1649">
        <v>1648</v>
      </c>
      <c r="B1649" t="s">
        <v>2531</v>
      </c>
      <c r="C1649">
        <v>5.0000000000000001E-3</v>
      </c>
    </row>
    <row r="1650" spans="1:3" x14ac:dyDescent="0.25">
      <c r="A1650">
        <v>1649</v>
      </c>
      <c r="B1650" t="s">
        <v>2532</v>
      </c>
      <c r="C1650">
        <v>5.0000000000000001E-3</v>
      </c>
    </row>
    <row r="1651" spans="1:3" x14ac:dyDescent="0.25">
      <c r="A1651">
        <v>1650</v>
      </c>
      <c r="B1651" t="s">
        <v>2533</v>
      </c>
      <c r="C1651">
        <v>5.0000000000000001E-3</v>
      </c>
    </row>
    <row r="1652" spans="1:3" x14ac:dyDescent="0.25">
      <c r="A1652">
        <v>1651</v>
      </c>
      <c r="B1652" t="s">
        <v>2534</v>
      </c>
      <c r="C1652">
        <v>5.0000000000000001E-3</v>
      </c>
    </row>
    <row r="1653" spans="1:3" x14ac:dyDescent="0.25">
      <c r="A1653">
        <v>1652</v>
      </c>
      <c r="B1653" t="s">
        <v>2535</v>
      </c>
      <c r="C1653">
        <v>5.0000000000000001E-3</v>
      </c>
    </row>
    <row r="1654" spans="1:3" x14ac:dyDescent="0.25">
      <c r="A1654">
        <v>1653</v>
      </c>
      <c r="B1654" t="s">
        <v>2536</v>
      </c>
      <c r="C1654">
        <v>5.0000000000000001E-3</v>
      </c>
    </row>
    <row r="1655" spans="1:3" x14ac:dyDescent="0.25">
      <c r="A1655">
        <v>1654</v>
      </c>
      <c r="B1655" t="s">
        <v>2537</v>
      </c>
      <c r="C1655">
        <v>5.0000000000000001E-3</v>
      </c>
    </row>
    <row r="1656" spans="1:3" x14ac:dyDescent="0.25">
      <c r="A1656">
        <v>1655</v>
      </c>
      <c r="B1656" t="s">
        <v>2538</v>
      </c>
      <c r="C1656">
        <v>5.0000000000000001E-3</v>
      </c>
    </row>
    <row r="1657" spans="1:3" x14ac:dyDescent="0.25">
      <c r="A1657">
        <v>1656</v>
      </c>
      <c r="B1657" t="s">
        <v>2539</v>
      </c>
      <c r="C1657">
        <v>5.0000000000000001E-3</v>
      </c>
    </row>
    <row r="1658" spans="1:3" x14ac:dyDescent="0.25">
      <c r="A1658">
        <v>1657</v>
      </c>
      <c r="B1658" t="s">
        <v>2540</v>
      </c>
      <c r="C1658">
        <v>4.0000000000000001E-3</v>
      </c>
    </row>
    <row r="1659" spans="1:3" x14ac:dyDescent="0.25">
      <c r="A1659">
        <v>1658</v>
      </c>
      <c r="B1659" t="s">
        <v>2541</v>
      </c>
      <c r="C1659">
        <v>4.0000000000000001E-3</v>
      </c>
    </row>
    <row r="1660" spans="1:3" x14ac:dyDescent="0.25">
      <c r="A1660">
        <v>1659</v>
      </c>
      <c r="B1660" t="s">
        <v>2542</v>
      </c>
      <c r="C1660">
        <v>4.0000000000000001E-3</v>
      </c>
    </row>
    <row r="1661" spans="1:3" x14ac:dyDescent="0.25">
      <c r="A1661">
        <v>1660</v>
      </c>
      <c r="B1661" t="s">
        <v>2543</v>
      </c>
      <c r="C1661">
        <v>4.0000000000000001E-3</v>
      </c>
    </row>
    <row r="1662" spans="1:3" x14ac:dyDescent="0.25">
      <c r="A1662">
        <v>1661</v>
      </c>
      <c r="B1662" t="s">
        <v>2544</v>
      </c>
      <c r="C1662">
        <v>4.0000000000000001E-3</v>
      </c>
    </row>
    <row r="1663" spans="1:3" x14ac:dyDescent="0.25">
      <c r="A1663">
        <v>1662</v>
      </c>
      <c r="B1663" t="s">
        <v>2545</v>
      </c>
      <c r="C1663">
        <v>4.0000000000000001E-3</v>
      </c>
    </row>
    <row r="1664" spans="1:3" x14ac:dyDescent="0.25">
      <c r="A1664">
        <v>1663</v>
      </c>
      <c r="B1664" t="s">
        <v>2546</v>
      </c>
      <c r="C1664">
        <v>4.0000000000000001E-3</v>
      </c>
    </row>
    <row r="1665" spans="1:3" x14ac:dyDescent="0.25">
      <c r="A1665">
        <v>1664</v>
      </c>
      <c r="B1665" t="s">
        <v>2547</v>
      </c>
      <c r="C1665">
        <v>4.0000000000000001E-3</v>
      </c>
    </row>
    <row r="1666" spans="1:3" x14ac:dyDescent="0.25">
      <c r="A1666">
        <v>1665</v>
      </c>
      <c r="B1666" t="s">
        <v>2548</v>
      </c>
      <c r="C1666">
        <v>4.0000000000000001E-3</v>
      </c>
    </row>
    <row r="1667" spans="1:3" x14ac:dyDescent="0.25">
      <c r="A1667">
        <v>1666</v>
      </c>
      <c r="B1667" t="s">
        <v>2549</v>
      </c>
      <c r="C1667">
        <v>4.0000000000000001E-3</v>
      </c>
    </row>
    <row r="1668" spans="1:3" x14ac:dyDescent="0.25">
      <c r="A1668">
        <v>1667</v>
      </c>
      <c r="B1668" t="s">
        <v>2550</v>
      </c>
      <c r="C1668">
        <v>4.0000000000000001E-3</v>
      </c>
    </row>
    <row r="1669" spans="1:3" x14ac:dyDescent="0.25">
      <c r="A1669">
        <v>1668</v>
      </c>
      <c r="B1669" t="s">
        <v>2551</v>
      </c>
      <c r="C1669">
        <v>4.0000000000000001E-3</v>
      </c>
    </row>
    <row r="1670" spans="1:3" x14ac:dyDescent="0.25">
      <c r="A1670">
        <v>1669</v>
      </c>
      <c r="B1670" t="s">
        <v>2552</v>
      </c>
      <c r="C1670">
        <v>4.0000000000000001E-3</v>
      </c>
    </row>
    <row r="1671" spans="1:3" x14ac:dyDescent="0.25">
      <c r="A1671">
        <v>1670</v>
      </c>
      <c r="B1671" t="s">
        <v>2553</v>
      </c>
      <c r="C1671">
        <v>4.0000000000000001E-3</v>
      </c>
    </row>
    <row r="1672" spans="1:3" x14ac:dyDescent="0.25">
      <c r="A1672">
        <v>1671</v>
      </c>
      <c r="B1672" t="s">
        <v>2554</v>
      </c>
      <c r="C1672">
        <v>4.0000000000000001E-3</v>
      </c>
    </row>
    <row r="1673" spans="1:3" x14ac:dyDescent="0.25">
      <c r="A1673">
        <v>1672</v>
      </c>
      <c r="B1673" t="s">
        <v>2555</v>
      </c>
      <c r="C1673">
        <v>4.0000000000000001E-3</v>
      </c>
    </row>
    <row r="1674" spans="1:3" x14ac:dyDescent="0.25">
      <c r="A1674">
        <v>1673</v>
      </c>
      <c r="B1674" t="s">
        <v>2556</v>
      </c>
      <c r="C1674">
        <v>4.0000000000000001E-3</v>
      </c>
    </row>
    <row r="1675" spans="1:3" x14ac:dyDescent="0.25">
      <c r="A1675">
        <v>1674</v>
      </c>
      <c r="B1675" t="s">
        <v>2557</v>
      </c>
      <c r="C1675">
        <v>4.0000000000000001E-3</v>
      </c>
    </row>
    <row r="1676" spans="1:3" x14ac:dyDescent="0.25">
      <c r="A1676">
        <v>1675</v>
      </c>
      <c r="B1676" t="s">
        <v>2558</v>
      </c>
      <c r="C1676">
        <v>4.0000000000000001E-3</v>
      </c>
    </row>
    <row r="1677" spans="1:3" x14ac:dyDescent="0.25">
      <c r="A1677">
        <v>1676</v>
      </c>
      <c r="B1677" t="s">
        <v>2559</v>
      </c>
      <c r="C1677">
        <v>4.0000000000000001E-3</v>
      </c>
    </row>
    <row r="1678" spans="1:3" x14ac:dyDescent="0.25">
      <c r="A1678">
        <v>1677</v>
      </c>
      <c r="B1678" t="s">
        <v>2560</v>
      </c>
      <c r="C1678">
        <v>4.0000000000000001E-3</v>
      </c>
    </row>
    <row r="1679" spans="1:3" x14ac:dyDescent="0.25">
      <c r="A1679">
        <v>1678</v>
      </c>
      <c r="B1679" t="s">
        <v>2561</v>
      </c>
      <c r="C1679">
        <v>4.0000000000000001E-3</v>
      </c>
    </row>
    <row r="1680" spans="1:3" x14ac:dyDescent="0.25">
      <c r="A1680">
        <v>1679</v>
      </c>
      <c r="B1680" t="s">
        <v>2562</v>
      </c>
      <c r="C1680">
        <v>4.0000000000000001E-3</v>
      </c>
    </row>
    <row r="1681" spans="1:3" x14ac:dyDescent="0.25">
      <c r="A1681">
        <v>1680</v>
      </c>
      <c r="B1681" t="s">
        <v>2563</v>
      </c>
      <c r="C1681">
        <v>4.0000000000000001E-3</v>
      </c>
    </row>
    <row r="1682" spans="1:3" x14ac:dyDescent="0.25">
      <c r="A1682">
        <v>1681</v>
      </c>
      <c r="B1682" t="s">
        <v>2564</v>
      </c>
      <c r="C1682">
        <v>4.0000000000000001E-3</v>
      </c>
    </row>
    <row r="1683" spans="1:3" x14ac:dyDescent="0.25">
      <c r="A1683">
        <v>1682</v>
      </c>
      <c r="B1683" t="s">
        <v>2565</v>
      </c>
      <c r="C1683">
        <v>4.0000000000000001E-3</v>
      </c>
    </row>
    <row r="1684" spans="1:3" x14ac:dyDescent="0.25">
      <c r="A1684">
        <v>1683</v>
      </c>
      <c r="B1684" t="s">
        <v>2566</v>
      </c>
      <c r="C1684">
        <v>4.0000000000000001E-3</v>
      </c>
    </row>
    <row r="1685" spans="1:3" x14ac:dyDescent="0.25">
      <c r="A1685">
        <v>1684</v>
      </c>
      <c r="B1685" t="s">
        <v>2567</v>
      </c>
      <c r="C1685">
        <v>4.0000000000000001E-3</v>
      </c>
    </row>
    <row r="1686" spans="1:3" x14ac:dyDescent="0.25">
      <c r="A1686">
        <v>1685</v>
      </c>
      <c r="B1686" t="s">
        <v>2568</v>
      </c>
      <c r="C1686">
        <v>4.0000000000000001E-3</v>
      </c>
    </row>
    <row r="1687" spans="1:3" x14ac:dyDescent="0.25">
      <c r="A1687">
        <v>1686</v>
      </c>
      <c r="B1687" t="s">
        <v>2569</v>
      </c>
      <c r="C1687">
        <v>4.0000000000000001E-3</v>
      </c>
    </row>
    <row r="1688" spans="1:3" x14ac:dyDescent="0.25">
      <c r="A1688">
        <v>1687</v>
      </c>
      <c r="B1688" t="s">
        <v>2570</v>
      </c>
      <c r="C1688">
        <v>4.0000000000000001E-3</v>
      </c>
    </row>
    <row r="1689" spans="1:3" x14ac:dyDescent="0.25">
      <c r="A1689">
        <v>1688</v>
      </c>
      <c r="B1689" t="s">
        <v>2571</v>
      </c>
      <c r="C1689">
        <v>4.0000000000000001E-3</v>
      </c>
    </row>
    <row r="1690" spans="1:3" x14ac:dyDescent="0.25">
      <c r="A1690">
        <v>1689</v>
      </c>
      <c r="B1690" t="s">
        <v>2572</v>
      </c>
      <c r="C1690">
        <v>4.0000000000000001E-3</v>
      </c>
    </row>
    <row r="1691" spans="1:3" x14ac:dyDescent="0.25">
      <c r="A1691">
        <v>1690</v>
      </c>
      <c r="B1691" t="s">
        <v>2573</v>
      </c>
      <c r="C1691">
        <v>4.0000000000000001E-3</v>
      </c>
    </row>
    <row r="1692" spans="1:3" x14ac:dyDescent="0.25">
      <c r="A1692">
        <v>1691</v>
      </c>
      <c r="B1692" t="s">
        <v>2574</v>
      </c>
      <c r="C1692">
        <v>4.0000000000000001E-3</v>
      </c>
    </row>
    <row r="1693" spans="1:3" x14ac:dyDescent="0.25">
      <c r="A1693">
        <v>1692</v>
      </c>
      <c r="B1693" t="s">
        <v>2575</v>
      </c>
      <c r="C1693">
        <v>4.0000000000000001E-3</v>
      </c>
    </row>
    <row r="1694" spans="1:3" x14ac:dyDescent="0.25">
      <c r="A1694">
        <v>1693</v>
      </c>
      <c r="B1694" t="s">
        <v>2576</v>
      </c>
      <c r="C1694">
        <v>4.0000000000000001E-3</v>
      </c>
    </row>
    <row r="1695" spans="1:3" x14ac:dyDescent="0.25">
      <c r="A1695">
        <v>1694</v>
      </c>
      <c r="B1695" t="s">
        <v>2577</v>
      </c>
      <c r="C1695">
        <v>4.0000000000000001E-3</v>
      </c>
    </row>
    <row r="1696" spans="1:3" x14ac:dyDescent="0.25">
      <c r="A1696">
        <v>1695</v>
      </c>
      <c r="B1696" t="s">
        <v>2578</v>
      </c>
      <c r="C1696">
        <v>4.0000000000000001E-3</v>
      </c>
    </row>
    <row r="1697" spans="1:3" x14ac:dyDescent="0.25">
      <c r="A1697">
        <v>1696</v>
      </c>
      <c r="B1697" t="s">
        <v>2579</v>
      </c>
      <c r="C1697">
        <v>4.0000000000000001E-3</v>
      </c>
    </row>
    <row r="1698" spans="1:3" x14ac:dyDescent="0.25">
      <c r="A1698">
        <v>1697</v>
      </c>
      <c r="B1698" t="s">
        <v>2580</v>
      </c>
      <c r="C1698">
        <v>4.0000000000000001E-3</v>
      </c>
    </row>
    <row r="1699" spans="1:3" x14ac:dyDescent="0.25">
      <c r="A1699">
        <v>1698</v>
      </c>
      <c r="B1699" t="s">
        <v>2581</v>
      </c>
      <c r="C1699">
        <v>4.0000000000000001E-3</v>
      </c>
    </row>
    <row r="1700" spans="1:3" x14ac:dyDescent="0.25">
      <c r="A1700">
        <v>1699</v>
      </c>
      <c r="B1700" t="s">
        <v>2582</v>
      </c>
      <c r="C1700">
        <v>4.0000000000000001E-3</v>
      </c>
    </row>
    <row r="1701" spans="1:3" x14ac:dyDescent="0.25">
      <c r="A1701">
        <v>1700</v>
      </c>
      <c r="B1701" t="s">
        <v>2583</v>
      </c>
      <c r="C1701">
        <v>4.0000000000000001E-3</v>
      </c>
    </row>
    <row r="1702" spans="1:3" x14ac:dyDescent="0.25">
      <c r="A1702">
        <v>1701</v>
      </c>
      <c r="B1702" t="s">
        <v>2584</v>
      </c>
      <c r="C1702">
        <v>4.0000000000000001E-3</v>
      </c>
    </row>
    <row r="1703" spans="1:3" x14ac:dyDescent="0.25">
      <c r="A1703">
        <v>1702</v>
      </c>
      <c r="B1703" t="s">
        <v>2585</v>
      </c>
      <c r="C1703">
        <v>4.0000000000000001E-3</v>
      </c>
    </row>
    <row r="1704" spans="1:3" x14ac:dyDescent="0.25">
      <c r="A1704">
        <v>1703</v>
      </c>
      <c r="B1704" t="s">
        <v>2586</v>
      </c>
      <c r="C1704">
        <v>4.0000000000000001E-3</v>
      </c>
    </row>
    <row r="1705" spans="1:3" x14ac:dyDescent="0.25">
      <c r="A1705">
        <v>1704</v>
      </c>
      <c r="B1705" t="s">
        <v>2587</v>
      </c>
      <c r="C1705">
        <v>4.0000000000000001E-3</v>
      </c>
    </row>
    <row r="1706" spans="1:3" x14ac:dyDescent="0.25">
      <c r="A1706">
        <v>1705</v>
      </c>
      <c r="B1706" t="s">
        <v>2588</v>
      </c>
      <c r="C1706">
        <v>4.0000000000000001E-3</v>
      </c>
    </row>
    <row r="1707" spans="1:3" x14ac:dyDescent="0.25">
      <c r="A1707">
        <v>1706</v>
      </c>
      <c r="B1707" t="s">
        <v>2589</v>
      </c>
      <c r="C1707">
        <v>4.0000000000000001E-3</v>
      </c>
    </row>
    <row r="1708" spans="1:3" x14ac:dyDescent="0.25">
      <c r="A1708">
        <v>1707</v>
      </c>
      <c r="B1708" t="s">
        <v>2590</v>
      </c>
      <c r="C1708">
        <v>4.0000000000000001E-3</v>
      </c>
    </row>
    <row r="1709" spans="1:3" x14ac:dyDescent="0.25">
      <c r="A1709">
        <v>1708</v>
      </c>
      <c r="B1709" t="s">
        <v>2591</v>
      </c>
      <c r="C1709">
        <v>4.0000000000000001E-3</v>
      </c>
    </row>
    <row r="1710" spans="1:3" x14ac:dyDescent="0.25">
      <c r="A1710">
        <v>1709</v>
      </c>
      <c r="B1710" t="s">
        <v>2592</v>
      </c>
      <c r="C1710">
        <v>4.0000000000000001E-3</v>
      </c>
    </row>
    <row r="1711" spans="1:3" x14ac:dyDescent="0.25">
      <c r="A1711">
        <v>1710</v>
      </c>
      <c r="B1711" t="s">
        <v>2593</v>
      </c>
      <c r="C1711">
        <v>4.0000000000000001E-3</v>
      </c>
    </row>
    <row r="1712" spans="1:3" x14ac:dyDescent="0.25">
      <c r="A1712">
        <v>1711</v>
      </c>
      <c r="B1712" t="s">
        <v>2594</v>
      </c>
      <c r="C1712">
        <v>4.0000000000000001E-3</v>
      </c>
    </row>
    <row r="1713" spans="1:3" x14ac:dyDescent="0.25">
      <c r="A1713">
        <v>1712</v>
      </c>
      <c r="B1713" t="s">
        <v>2595</v>
      </c>
      <c r="C1713">
        <v>4.0000000000000001E-3</v>
      </c>
    </row>
    <row r="1714" spans="1:3" x14ac:dyDescent="0.25">
      <c r="A1714">
        <v>1713</v>
      </c>
      <c r="B1714" t="s">
        <v>2596</v>
      </c>
      <c r="C1714">
        <v>4.0000000000000001E-3</v>
      </c>
    </row>
    <row r="1715" spans="1:3" x14ac:dyDescent="0.25">
      <c r="A1715">
        <v>1714</v>
      </c>
      <c r="B1715" t="s">
        <v>2597</v>
      </c>
      <c r="C1715">
        <v>4.0000000000000001E-3</v>
      </c>
    </row>
    <row r="1716" spans="1:3" x14ac:dyDescent="0.25">
      <c r="A1716">
        <v>1715</v>
      </c>
      <c r="B1716" t="s">
        <v>2598</v>
      </c>
      <c r="C1716">
        <v>4.0000000000000001E-3</v>
      </c>
    </row>
    <row r="1717" spans="1:3" x14ac:dyDescent="0.25">
      <c r="A1717">
        <v>1716</v>
      </c>
      <c r="B1717" t="s">
        <v>2599</v>
      </c>
      <c r="C1717">
        <v>4.0000000000000001E-3</v>
      </c>
    </row>
    <row r="1718" spans="1:3" x14ac:dyDescent="0.25">
      <c r="A1718">
        <v>1717</v>
      </c>
      <c r="B1718" t="s">
        <v>2600</v>
      </c>
      <c r="C1718">
        <v>4.0000000000000001E-3</v>
      </c>
    </row>
    <row r="1719" spans="1:3" x14ac:dyDescent="0.25">
      <c r="A1719">
        <v>1718</v>
      </c>
      <c r="B1719" t="s">
        <v>2601</v>
      </c>
      <c r="C1719">
        <v>4.0000000000000001E-3</v>
      </c>
    </row>
    <row r="1720" spans="1:3" x14ac:dyDescent="0.25">
      <c r="A1720">
        <v>1719</v>
      </c>
      <c r="B1720" t="s">
        <v>2602</v>
      </c>
      <c r="C1720">
        <v>4.0000000000000001E-3</v>
      </c>
    </row>
    <row r="1721" spans="1:3" x14ac:dyDescent="0.25">
      <c r="A1721">
        <v>1720</v>
      </c>
      <c r="B1721" t="s">
        <v>2603</v>
      </c>
      <c r="C1721">
        <v>4.0000000000000001E-3</v>
      </c>
    </row>
    <row r="1722" spans="1:3" x14ac:dyDescent="0.25">
      <c r="A1722">
        <v>1721</v>
      </c>
      <c r="B1722" t="s">
        <v>2604</v>
      </c>
      <c r="C1722">
        <v>4.0000000000000001E-3</v>
      </c>
    </row>
    <row r="1723" spans="1:3" x14ac:dyDescent="0.25">
      <c r="A1723">
        <v>1722</v>
      </c>
      <c r="B1723" t="s">
        <v>2605</v>
      </c>
      <c r="C1723">
        <v>4.0000000000000001E-3</v>
      </c>
    </row>
    <row r="1724" spans="1:3" x14ac:dyDescent="0.25">
      <c r="A1724">
        <v>1723</v>
      </c>
      <c r="B1724" t="s">
        <v>2606</v>
      </c>
      <c r="C1724">
        <v>4.0000000000000001E-3</v>
      </c>
    </row>
    <row r="1725" spans="1:3" x14ac:dyDescent="0.25">
      <c r="A1725">
        <v>1724</v>
      </c>
      <c r="B1725" t="s">
        <v>2607</v>
      </c>
      <c r="C1725">
        <v>4.0000000000000001E-3</v>
      </c>
    </row>
    <row r="1726" spans="1:3" x14ac:dyDescent="0.25">
      <c r="A1726">
        <v>1725</v>
      </c>
      <c r="B1726" t="s">
        <v>2608</v>
      </c>
      <c r="C1726">
        <v>4.0000000000000001E-3</v>
      </c>
    </row>
    <row r="1727" spans="1:3" x14ac:dyDescent="0.25">
      <c r="A1727">
        <v>1726</v>
      </c>
      <c r="B1727" t="s">
        <v>2609</v>
      </c>
      <c r="C1727">
        <v>4.0000000000000001E-3</v>
      </c>
    </row>
    <row r="1728" spans="1:3" x14ac:dyDescent="0.25">
      <c r="A1728">
        <v>1727</v>
      </c>
      <c r="B1728" t="s">
        <v>2610</v>
      </c>
      <c r="C1728">
        <v>4.0000000000000001E-3</v>
      </c>
    </row>
    <row r="1729" spans="1:3" x14ac:dyDescent="0.25">
      <c r="A1729">
        <v>1728</v>
      </c>
      <c r="B1729" t="s">
        <v>2611</v>
      </c>
      <c r="C1729">
        <v>4.0000000000000001E-3</v>
      </c>
    </row>
    <row r="1730" spans="1:3" x14ac:dyDescent="0.25">
      <c r="A1730">
        <v>1729</v>
      </c>
      <c r="B1730" t="s">
        <v>2612</v>
      </c>
      <c r="C1730">
        <v>4.0000000000000001E-3</v>
      </c>
    </row>
    <row r="1731" spans="1:3" x14ac:dyDescent="0.25">
      <c r="A1731">
        <v>1730</v>
      </c>
      <c r="B1731" t="s">
        <v>2613</v>
      </c>
      <c r="C1731">
        <v>4.0000000000000001E-3</v>
      </c>
    </row>
    <row r="1732" spans="1:3" x14ac:dyDescent="0.25">
      <c r="A1732">
        <v>1731</v>
      </c>
      <c r="B1732" t="s">
        <v>2614</v>
      </c>
      <c r="C1732">
        <v>4.0000000000000001E-3</v>
      </c>
    </row>
    <row r="1733" spans="1:3" x14ac:dyDescent="0.25">
      <c r="A1733">
        <v>1732</v>
      </c>
      <c r="B1733" t="s">
        <v>2615</v>
      </c>
      <c r="C1733">
        <v>4.0000000000000001E-3</v>
      </c>
    </row>
    <row r="1734" spans="1:3" x14ac:dyDescent="0.25">
      <c r="A1734">
        <v>1733</v>
      </c>
      <c r="B1734" t="s">
        <v>2616</v>
      </c>
      <c r="C1734">
        <v>4.0000000000000001E-3</v>
      </c>
    </row>
    <row r="1735" spans="1:3" x14ac:dyDescent="0.25">
      <c r="A1735">
        <v>1734</v>
      </c>
      <c r="B1735" t="s">
        <v>2617</v>
      </c>
      <c r="C1735">
        <v>4.0000000000000001E-3</v>
      </c>
    </row>
    <row r="1736" spans="1:3" x14ac:dyDescent="0.25">
      <c r="A1736">
        <v>1735</v>
      </c>
      <c r="B1736" t="s">
        <v>2618</v>
      </c>
      <c r="C1736">
        <v>4.0000000000000001E-3</v>
      </c>
    </row>
    <row r="1737" spans="1:3" x14ac:dyDescent="0.25">
      <c r="A1737">
        <v>1736</v>
      </c>
      <c r="B1737" t="s">
        <v>2619</v>
      </c>
      <c r="C1737">
        <v>4.0000000000000001E-3</v>
      </c>
    </row>
    <row r="1738" spans="1:3" x14ac:dyDescent="0.25">
      <c r="A1738">
        <v>1737</v>
      </c>
      <c r="B1738" t="s">
        <v>2620</v>
      </c>
      <c r="C1738">
        <v>4.0000000000000001E-3</v>
      </c>
    </row>
    <row r="1739" spans="1:3" x14ac:dyDescent="0.25">
      <c r="A1739">
        <v>1738</v>
      </c>
      <c r="B1739" t="s">
        <v>2621</v>
      </c>
      <c r="C1739">
        <v>4.0000000000000001E-3</v>
      </c>
    </row>
    <row r="1740" spans="1:3" x14ac:dyDescent="0.25">
      <c r="A1740">
        <v>1739</v>
      </c>
      <c r="B1740" t="s">
        <v>2622</v>
      </c>
      <c r="C1740">
        <v>4.0000000000000001E-3</v>
      </c>
    </row>
    <row r="1741" spans="1:3" x14ac:dyDescent="0.25">
      <c r="A1741">
        <v>1740</v>
      </c>
      <c r="B1741" t="s">
        <v>2623</v>
      </c>
      <c r="C1741">
        <v>4.0000000000000001E-3</v>
      </c>
    </row>
    <row r="1742" spans="1:3" x14ac:dyDescent="0.25">
      <c r="A1742">
        <v>1741</v>
      </c>
      <c r="B1742" t="s">
        <v>2624</v>
      </c>
      <c r="C1742">
        <v>4.0000000000000001E-3</v>
      </c>
    </row>
    <row r="1743" spans="1:3" x14ac:dyDescent="0.25">
      <c r="A1743">
        <v>1742</v>
      </c>
      <c r="B1743" t="s">
        <v>2625</v>
      </c>
      <c r="C1743">
        <v>4.0000000000000001E-3</v>
      </c>
    </row>
    <row r="1744" spans="1:3" x14ac:dyDescent="0.25">
      <c r="A1744">
        <v>1743</v>
      </c>
      <c r="B1744" t="s">
        <v>2626</v>
      </c>
      <c r="C1744">
        <v>4.0000000000000001E-3</v>
      </c>
    </row>
    <row r="1745" spans="1:3" x14ac:dyDescent="0.25">
      <c r="A1745">
        <v>1744</v>
      </c>
      <c r="B1745" t="s">
        <v>2627</v>
      </c>
      <c r="C1745">
        <v>4.0000000000000001E-3</v>
      </c>
    </row>
    <row r="1746" spans="1:3" x14ac:dyDescent="0.25">
      <c r="A1746">
        <v>1745</v>
      </c>
      <c r="B1746" t="s">
        <v>2628</v>
      </c>
      <c r="C1746">
        <v>4.0000000000000001E-3</v>
      </c>
    </row>
    <row r="1747" spans="1:3" x14ac:dyDescent="0.25">
      <c r="A1747">
        <v>1746</v>
      </c>
      <c r="B1747" t="s">
        <v>2629</v>
      </c>
      <c r="C1747">
        <v>4.0000000000000001E-3</v>
      </c>
    </row>
    <row r="1748" spans="1:3" x14ac:dyDescent="0.25">
      <c r="A1748">
        <v>1747</v>
      </c>
      <c r="B1748" t="s">
        <v>2630</v>
      </c>
      <c r="C1748">
        <v>4.0000000000000001E-3</v>
      </c>
    </row>
    <row r="1749" spans="1:3" x14ac:dyDescent="0.25">
      <c r="A1749">
        <v>1748</v>
      </c>
      <c r="B1749" t="s">
        <v>2631</v>
      </c>
      <c r="C1749">
        <v>4.0000000000000001E-3</v>
      </c>
    </row>
    <row r="1750" spans="1:3" x14ac:dyDescent="0.25">
      <c r="A1750">
        <v>1749</v>
      </c>
      <c r="B1750" t="s">
        <v>2632</v>
      </c>
      <c r="C1750">
        <v>4.0000000000000001E-3</v>
      </c>
    </row>
    <row r="1751" spans="1:3" x14ac:dyDescent="0.25">
      <c r="A1751">
        <v>1750</v>
      </c>
      <c r="B1751" t="s">
        <v>2633</v>
      </c>
      <c r="C1751">
        <v>4.0000000000000001E-3</v>
      </c>
    </row>
    <row r="1752" spans="1:3" x14ac:dyDescent="0.25">
      <c r="A1752">
        <v>1751</v>
      </c>
      <c r="B1752" t="s">
        <v>2634</v>
      </c>
      <c r="C1752">
        <v>4.0000000000000001E-3</v>
      </c>
    </row>
    <row r="1753" spans="1:3" x14ac:dyDescent="0.25">
      <c r="A1753">
        <v>1752</v>
      </c>
      <c r="B1753" t="s">
        <v>2635</v>
      </c>
      <c r="C1753">
        <v>4.0000000000000001E-3</v>
      </c>
    </row>
    <row r="1754" spans="1:3" x14ac:dyDescent="0.25">
      <c r="A1754">
        <v>1753</v>
      </c>
      <c r="B1754" t="s">
        <v>2636</v>
      </c>
      <c r="C1754">
        <v>4.0000000000000001E-3</v>
      </c>
    </row>
    <row r="1755" spans="1:3" x14ac:dyDescent="0.25">
      <c r="A1755">
        <v>1754</v>
      </c>
      <c r="B1755" t="s">
        <v>2637</v>
      </c>
      <c r="C1755">
        <v>4.0000000000000001E-3</v>
      </c>
    </row>
    <row r="1756" spans="1:3" x14ac:dyDescent="0.25">
      <c r="A1756">
        <v>1755</v>
      </c>
      <c r="B1756" t="s">
        <v>2638</v>
      </c>
      <c r="C1756">
        <v>4.0000000000000001E-3</v>
      </c>
    </row>
    <row r="1757" spans="1:3" x14ac:dyDescent="0.25">
      <c r="A1757">
        <v>1756</v>
      </c>
      <c r="B1757" t="s">
        <v>2639</v>
      </c>
      <c r="C1757">
        <v>4.0000000000000001E-3</v>
      </c>
    </row>
    <row r="1758" spans="1:3" x14ac:dyDescent="0.25">
      <c r="A1758">
        <v>1757</v>
      </c>
      <c r="B1758" t="s">
        <v>2640</v>
      </c>
      <c r="C1758">
        <v>4.0000000000000001E-3</v>
      </c>
    </row>
    <row r="1759" spans="1:3" x14ac:dyDescent="0.25">
      <c r="A1759">
        <v>1758</v>
      </c>
      <c r="B1759" t="s">
        <v>2641</v>
      </c>
      <c r="C1759">
        <v>4.0000000000000001E-3</v>
      </c>
    </row>
    <row r="1760" spans="1:3" x14ac:dyDescent="0.25">
      <c r="A1760">
        <v>1759</v>
      </c>
      <c r="B1760" t="s">
        <v>2642</v>
      </c>
      <c r="C1760">
        <v>4.0000000000000001E-3</v>
      </c>
    </row>
    <row r="1761" spans="1:3" x14ac:dyDescent="0.25">
      <c r="A1761">
        <v>1760</v>
      </c>
      <c r="B1761" t="s">
        <v>2643</v>
      </c>
      <c r="C1761">
        <v>4.0000000000000001E-3</v>
      </c>
    </row>
    <row r="1762" spans="1:3" x14ac:dyDescent="0.25">
      <c r="A1762">
        <v>1761</v>
      </c>
      <c r="B1762" t="s">
        <v>2644</v>
      </c>
      <c r="C1762">
        <v>4.0000000000000001E-3</v>
      </c>
    </row>
    <row r="1763" spans="1:3" x14ac:dyDescent="0.25">
      <c r="A1763">
        <v>1762</v>
      </c>
      <c r="B1763" t="s">
        <v>2645</v>
      </c>
      <c r="C1763">
        <v>4.0000000000000001E-3</v>
      </c>
    </row>
    <row r="1764" spans="1:3" x14ac:dyDescent="0.25">
      <c r="A1764">
        <v>1763</v>
      </c>
      <c r="B1764" t="s">
        <v>2646</v>
      </c>
      <c r="C1764">
        <v>4.0000000000000001E-3</v>
      </c>
    </row>
    <row r="1765" spans="1:3" x14ac:dyDescent="0.25">
      <c r="A1765">
        <v>1764</v>
      </c>
      <c r="B1765" t="s">
        <v>2647</v>
      </c>
      <c r="C1765">
        <v>4.0000000000000001E-3</v>
      </c>
    </row>
    <row r="1766" spans="1:3" x14ac:dyDescent="0.25">
      <c r="A1766">
        <v>1765</v>
      </c>
      <c r="B1766" t="s">
        <v>2648</v>
      </c>
      <c r="C1766">
        <v>4.0000000000000001E-3</v>
      </c>
    </row>
    <row r="1767" spans="1:3" x14ac:dyDescent="0.25">
      <c r="A1767">
        <v>1766</v>
      </c>
      <c r="B1767" t="s">
        <v>2649</v>
      </c>
      <c r="C1767">
        <v>4.0000000000000001E-3</v>
      </c>
    </row>
    <row r="1768" spans="1:3" x14ac:dyDescent="0.25">
      <c r="A1768">
        <v>1767</v>
      </c>
      <c r="B1768" t="s">
        <v>2650</v>
      </c>
      <c r="C1768">
        <v>4.0000000000000001E-3</v>
      </c>
    </row>
    <row r="1769" spans="1:3" x14ac:dyDescent="0.25">
      <c r="A1769">
        <v>1768</v>
      </c>
      <c r="B1769" t="s">
        <v>2651</v>
      </c>
      <c r="C1769">
        <v>4.0000000000000001E-3</v>
      </c>
    </row>
    <row r="1770" spans="1:3" x14ac:dyDescent="0.25">
      <c r="A1770">
        <v>1769</v>
      </c>
      <c r="B1770" t="s">
        <v>2652</v>
      </c>
      <c r="C1770">
        <v>4.0000000000000001E-3</v>
      </c>
    </row>
    <row r="1771" spans="1:3" x14ac:dyDescent="0.25">
      <c r="A1771">
        <v>1770</v>
      </c>
      <c r="B1771" t="s">
        <v>2653</v>
      </c>
      <c r="C1771">
        <v>4.0000000000000001E-3</v>
      </c>
    </row>
    <row r="1772" spans="1:3" x14ac:dyDescent="0.25">
      <c r="A1772">
        <v>1771</v>
      </c>
      <c r="B1772" t="s">
        <v>2654</v>
      </c>
      <c r="C1772">
        <v>4.0000000000000001E-3</v>
      </c>
    </row>
    <row r="1773" spans="1:3" x14ac:dyDescent="0.25">
      <c r="A1773">
        <v>1772</v>
      </c>
      <c r="B1773" t="s">
        <v>2655</v>
      </c>
      <c r="C1773">
        <v>4.0000000000000001E-3</v>
      </c>
    </row>
    <row r="1774" spans="1:3" x14ac:dyDescent="0.25">
      <c r="A1774">
        <v>1773</v>
      </c>
      <c r="B1774" t="s">
        <v>2656</v>
      </c>
      <c r="C1774">
        <v>4.0000000000000001E-3</v>
      </c>
    </row>
    <row r="1775" spans="1:3" x14ac:dyDescent="0.25">
      <c r="A1775">
        <v>1774</v>
      </c>
      <c r="B1775" t="s">
        <v>2657</v>
      </c>
      <c r="C1775">
        <v>4.0000000000000001E-3</v>
      </c>
    </row>
    <row r="1776" spans="1:3" x14ac:dyDescent="0.25">
      <c r="A1776">
        <v>1775</v>
      </c>
      <c r="B1776" t="s">
        <v>2658</v>
      </c>
      <c r="C1776">
        <v>4.0000000000000001E-3</v>
      </c>
    </row>
    <row r="1777" spans="1:3" x14ac:dyDescent="0.25">
      <c r="A1777">
        <v>1776</v>
      </c>
      <c r="B1777" t="s">
        <v>2659</v>
      </c>
      <c r="C1777">
        <v>4.0000000000000001E-3</v>
      </c>
    </row>
    <row r="1778" spans="1:3" x14ac:dyDescent="0.25">
      <c r="A1778">
        <v>1777</v>
      </c>
      <c r="B1778" t="s">
        <v>2660</v>
      </c>
      <c r="C1778">
        <v>4.0000000000000001E-3</v>
      </c>
    </row>
    <row r="1779" spans="1:3" x14ac:dyDescent="0.25">
      <c r="A1779">
        <v>1778</v>
      </c>
      <c r="B1779" t="s">
        <v>2661</v>
      </c>
      <c r="C1779">
        <v>4.0000000000000001E-3</v>
      </c>
    </row>
    <row r="1780" spans="1:3" x14ac:dyDescent="0.25">
      <c r="A1780">
        <v>1779</v>
      </c>
      <c r="B1780" t="s">
        <v>2662</v>
      </c>
      <c r="C1780">
        <v>4.0000000000000001E-3</v>
      </c>
    </row>
    <row r="1781" spans="1:3" x14ac:dyDescent="0.25">
      <c r="A1781">
        <v>1780</v>
      </c>
      <c r="B1781" t="s">
        <v>2663</v>
      </c>
      <c r="C1781">
        <v>4.0000000000000001E-3</v>
      </c>
    </row>
    <row r="1782" spans="1:3" x14ac:dyDescent="0.25">
      <c r="A1782">
        <v>1781</v>
      </c>
      <c r="B1782" t="s">
        <v>2664</v>
      </c>
      <c r="C1782">
        <v>4.0000000000000001E-3</v>
      </c>
    </row>
    <row r="1783" spans="1:3" x14ac:dyDescent="0.25">
      <c r="A1783">
        <v>1782</v>
      </c>
      <c r="B1783" t="s">
        <v>2665</v>
      </c>
      <c r="C1783">
        <v>4.0000000000000001E-3</v>
      </c>
    </row>
    <row r="1784" spans="1:3" x14ac:dyDescent="0.25">
      <c r="A1784">
        <v>1783</v>
      </c>
      <c r="B1784" t="s">
        <v>2666</v>
      </c>
      <c r="C1784">
        <v>4.0000000000000001E-3</v>
      </c>
    </row>
    <row r="1785" spans="1:3" x14ac:dyDescent="0.25">
      <c r="A1785">
        <v>1784</v>
      </c>
      <c r="B1785" t="s">
        <v>2667</v>
      </c>
      <c r="C1785">
        <v>4.0000000000000001E-3</v>
      </c>
    </row>
    <row r="1786" spans="1:3" x14ac:dyDescent="0.25">
      <c r="A1786">
        <v>1785</v>
      </c>
      <c r="B1786" t="s">
        <v>2668</v>
      </c>
      <c r="C1786">
        <v>4.0000000000000001E-3</v>
      </c>
    </row>
    <row r="1787" spans="1:3" x14ac:dyDescent="0.25">
      <c r="A1787">
        <v>1786</v>
      </c>
      <c r="B1787" t="s">
        <v>2669</v>
      </c>
      <c r="C1787">
        <v>4.0000000000000001E-3</v>
      </c>
    </row>
    <row r="1788" spans="1:3" x14ac:dyDescent="0.25">
      <c r="A1788">
        <v>1787</v>
      </c>
      <c r="B1788" t="s">
        <v>2670</v>
      </c>
      <c r="C1788">
        <v>4.0000000000000001E-3</v>
      </c>
    </row>
    <row r="1789" spans="1:3" x14ac:dyDescent="0.25">
      <c r="A1789">
        <v>1788</v>
      </c>
      <c r="B1789" t="s">
        <v>2671</v>
      </c>
      <c r="C1789">
        <v>4.0000000000000001E-3</v>
      </c>
    </row>
    <row r="1790" spans="1:3" x14ac:dyDescent="0.25">
      <c r="A1790">
        <v>1789</v>
      </c>
      <c r="B1790" t="s">
        <v>2672</v>
      </c>
      <c r="C1790">
        <v>4.0000000000000001E-3</v>
      </c>
    </row>
    <row r="1791" spans="1:3" x14ac:dyDescent="0.25">
      <c r="A1791">
        <v>1790</v>
      </c>
      <c r="B1791" t="s">
        <v>2673</v>
      </c>
      <c r="C1791">
        <v>4.0000000000000001E-3</v>
      </c>
    </row>
    <row r="1792" spans="1:3" x14ac:dyDescent="0.25">
      <c r="A1792">
        <v>1791</v>
      </c>
      <c r="B1792" t="s">
        <v>2674</v>
      </c>
      <c r="C1792">
        <v>4.0000000000000001E-3</v>
      </c>
    </row>
    <row r="1793" spans="1:3" x14ac:dyDescent="0.25">
      <c r="A1793">
        <v>1792</v>
      </c>
      <c r="B1793" t="s">
        <v>2675</v>
      </c>
      <c r="C1793">
        <v>4.0000000000000001E-3</v>
      </c>
    </row>
    <row r="1794" spans="1:3" x14ac:dyDescent="0.25">
      <c r="A1794">
        <v>1793</v>
      </c>
      <c r="B1794" t="s">
        <v>2676</v>
      </c>
      <c r="C1794">
        <v>4.0000000000000001E-3</v>
      </c>
    </row>
    <row r="1795" spans="1:3" x14ac:dyDescent="0.25">
      <c r="A1795">
        <v>1794</v>
      </c>
      <c r="B1795" t="s">
        <v>2677</v>
      </c>
      <c r="C1795">
        <v>4.0000000000000001E-3</v>
      </c>
    </row>
    <row r="1796" spans="1:3" x14ac:dyDescent="0.25">
      <c r="A1796">
        <v>1795</v>
      </c>
      <c r="B1796" t="s">
        <v>2678</v>
      </c>
      <c r="C1796">
        <v>4.0000000000000001E-3</v>
      </c>
    </row>
    <row r="1797" spans="1:3" x14ac:dyDescent="0.25">
      <c r="A1797">
        <v>1796</v>
      </c>
      <c r="B1797" t="s">
        <v>2679</v>
      </c>
      <c r="C1797">
        <v>4.0000000000000001E-3</v>
      </c>
    </row>
    <row r="1798" spans="1:3" x14ac:dyDescent="0.25">
      <c r="A1798">
        <v>1797</v>
      </c>
      <c r="B1798" t="s">
        <v>2680</v>
      </c>
      <c r="C1798">
        <v>4.0000000000000001E-3</v>
      </c>
    </row>
    <row r="1799" spans="1:3" x14ac:dyDescent="0.25">
      <c r="A1799">
        <v>1798</v>
      </c>
      <c r="B1799" t="s">
        <v>2681</v>
      </c>
      <c r="C1799">
        <v>4.0000000000000001E-3</v>
      </c>
    </row>
    <row r="1800" spans="1:3" x14ac:dyDescent="0.25">
      <c r="A1800">
        <v>1799</v>
      </c>
      <c r="B1800" t="s">
        <v>2682</v>
      </c>
      <c r="C1800">
        <v>4.0000000000000001E-3</v>
      </c>
    </row>
    <row r="1801" spans="1:3" x14ac:dyDescent="0.25">
      <c r="A1801">
        <v>1800</v>
      </c>
      <c r="B1801" t="s">
        <v>2683</v>
      </c>
      <c r="C1801">
        <v>4.0000000000000001E-3</v>
      </c>
    </row>
    <row r="1802" spans="1:3" x14ac:dyDescent="0.25">
      <c r="A1802">
        <v>1801</v>
      </c>
      <c r="B1802" t="s">
        <v>2684</v>
      </c>
      <c r="C1802">
        <v>4.0000000000000001E-3</v>
      </c>
    </row>
    <row r="1803" spans="1:3" x14ac:dyDescent="0.25">
      <c r="A1803">
        <v>1802</v>
      </c>
      <c r="B1803" t="s">
        <v>2685</v>
      </c>
      <c r="C1803">
        <v>4.0000000000000001E-3</v>
      </c>
    </row>
    <row r="1804" spans="1:3" x14ac:dyDescent="0.25">
      <c r="A1804">
        <v>1803</v>
      </c>
      <c r="B1804" t="s">
        <v>2686</v>
      </c>
      <c r="C1804">
        <v>4.0000000000000001E-3</v>
      </c>
    </row>
    <row r="1805" spans="1:3" x14ac:dyDescent="0.25">
      <c r="A1805">
        <v>1804</v>
      </c>
      <c r="B1805" t="s">
        <v>2687</v>
      </c>
      <c r="C1805">
        <v>4.0000000000000001E-3</v>
      </c>
    </row>
    <row r="1806" spans="1:3" x14ac:dyDescent="0.25">
      <c r="A1806">
        <v>1805</v>
      </c>
      <c r="B1806" t="s">
        <v>2688</v>
      </c>
      <c r="C1806">
        <v>4.0000000000000001E-3</v>
      </c>
    </row>
    <row r="1807" spans="1:3" x14ac:dyDescent="0.25">
      <c r="A1807">
        <v>1806</v>
      </c>
      <c r="B1807" t="s">
        <v>2689</v>
      </c>
      <c r="C1807">
        <v>4.0000000000000001E-3</v>
      </c>
    </row>
    <row r="1808" spans="1:3" x14ac:dyDescent="0.25">
      <c r="A1808">
        <v>1807</v>
      </c>
      <c r="B1808" t="s">
        <v>2690</v>
      </c>
      <c r="C1808">
        <v>4.0000000000000001E-3</v>
      </c>
    </row>
    <row r="1809" spans="1:3" x14ac:dyDescent="0.25">
      <c r="A1809">
        <v>1808</v>
      </c>
      <c r="B1809" t="s">
        <v>2691</v>
      </c>
      <c r="C1809">
        <v>4.0000000000000001E-3</v>
      </c>
    </row>
    <row r="1810" spans="1:3" x14ac:dyDescent="0.25">
      <c r="A1810">
        <v>1809</v>
      </c>
      <c r="B1810" t="s">
        <v>2692</v>
      </c>
      <c r="C1810">
        <v>4.0000000000000001E-3</v>
      </c>
    </row>
    <row r="1811" spans="1:3" x14ac:dyDescent="0.25">
      <c r="A1811">
        <v>1810</v>
      </c>
      <c r="B1811" t="s">
        <v>2693</v>
      </c>
      <c r="C1811">
        <v>4.0000000000000001E-3</v>
      </c>
    </row>
    <row r="1812" spans="1:3" x14ac:dyDescent="0.25">
      <c r="A1812">
        <v>1811</v>
      </c>
      <c r="B1812" t="s">
        <v>2694</v>
      </c>
      <c r="C1812">
        <v>4.0000000000000001E-3</v>
      </c>
    </row>
    <row r="1813" spans="1:3" x14ac:dyDescent="0.25">
      <c r="A1813">
        <v>1812</v>
      </c>
      <c r="B1813" t="s">
        <v>2695</v>
      </c>
      <c r="C1813">
        <v>4.0000000000000001E-3</v>
      </c>
    </row>
    <row r="1814" spans="1:3" x14ac:dyDescent="0.25">
      <c r="A1814">
        <v>1813</v>
      </c>
      <c r="B1814" t="s">
        <v>2696</v>
      </c>
      <c r="C1814">
        <v>3.0000000000000001E-3</v>
      </c>
    </row>
    <row r="1815" spans="1:3" x14ac:dyDescent="0.25">
      <c r="A1815">
        <v>1814</v>
      </c>
      <c r="B1815" t="s">
        <v>2697</v>
      </c>
      <c r="C1815">
        <v>3.0000000000000001E-3</v>
      </c>
    </row>
    <row r="1816" spans="1:3" x14ac:dyDescent="0.25">
      <c r="A1816">
        <v>1815</v>
      </c>
      <c r="B1816" t="s">
        <v>2698</v>
      </c>
      <c r="C1816">
        <v>3.0000000000000001E-3</v>
      </c>
    </row>
    <row r="1817" spans="1:3" x14ac:dyDescent="0.25">
      <c r="A1817">
        <v>1816</v>
      </c>
      <c r="B1817" t="s">
        <v>2699</v>
      </c>
      <c r="C1817">
        <v>3.0000000000000001E-3</v>
      </c>
    </row>
    <row r="1818" spans="1:3" x14ac:dyDescent="0.25">
      <c r="A1818">
        <v>1817</v>
      </c>
      <c r="B1818" t="s">
        <v>2700</v>
      </c>
      <c r="C1818">
        <v>3.0000000000000001E-3</v>
      </c>
    </row>
    <row r="1819" spans="1:3" x14ac:dyDescent="0.25">
      <c r="A1819">
        <v>1818</v>
      </c>
      <c r="B1819" t="s">
        <v>2701</v>
      </c>
      <c r="C1819">
        <v>3.0000000000000001E-3</v>
      </c>
    </row>
    <row r="1820" spans="1:3" x14ac:dyDescent="0.25">
      <c r="A1820">
        <v>1819</v>
      </c>
      <c r="B1820" t="s">
        <v>2702</v>
      </c>
      <c r="C1820">
        <v>3.0000000000000001E-3</v>
      </c>
    </row>
    <row r="1821" spans="1:3" x14ac:dyDescent="0.25">
      <c r="A1821">
        <v>1820</v>
      </c>
      <c r="B1821" t="s">
        <v>2703</v>
      </c>
      <c r="C1821">
        <v>3.0000000000000001E-3</v>
      </c>
    </row>
    <row r="1822" spans="1:3" x14ac:dyDescent="0.25">
      <c r="A1822">
        <v>1821</v>
      </c>
      <c r="B1822" t="s">
        <v>2704</v>
      </c>
      <c r="C1822">
        <v>3.0000000000000001E-3</v>
      </c>
    </row>
    <row r="1823" spans="1:3" x14ac:dyDescent="0.25">
      <c r="A1823">
        <v>1822</v>
      </c>
      <c r="B1823" t="s">
        <v>2705</v>
      </c>
      <c r="C1823">
        <v>3.0000000000000001E-3</v>
      </c>
    </row>
    <row r="1824" spans="1:3" x14ac:dyDescent="0.25">
      <c r="A1824">
        <v>1823</v>
      </c>
      <c r="B1824" t="s">
        <v>2706</v>
      </c>
      <c r="C1824">
        <v>3.0000000000000001E-3</v>
      </c>
    </row>
    <row r="1825" spans="1:3" x14ac:dyDescent="0.25">
      <c r="A1825">
        <v>1824</v>
      </c>
      <c r="B1825" t="s">
        <v>2707</v>
      </c>
      <c r="C1825">
        <v>3.0000000000000001E-3</v>
      </c>
    </row>
    <row r="1826" spans="1:3" x14ac:dyDescent="0.25">
      <c r="A1826">
        <v>1825</v>
      </c>
      <c r="B1826" t="s">
        <v>2708</v>
      </c>
      <c r="C1826">
        <v>3.0000000000000001E-3</v>
      </c>
    </row>
    <row r="1827" spans="1:3" x14ac:dyDescent="0.25">
      <c r="A1827">
        <v>1826</v>
      </c>
      <c r="B1827" t="s">
        <v>2709</v>
      </c>
      <c r="C1827">
        <v>3.0000000000000001E-3</v>
      </c>
    </row>
    <row r="1828" spans="1:3" x14ac:dyDescent="0.25">
      <c r="A1828">
        <v>1827</v>
      </c>
      <c r="B1828" t="s">
        <v>2710</v>
      </c>
      <c r="C1828">
        <v>3.0000000000000001E-3</v>
      </c>
    </row>
    <row r="1829" spans="1:3" x14ac:dyDescent="0.25">
      <c r="A1829">
        <v>1828</v>
      </c>
      <c r="B1829" t="s">
        <v>2711</v>
      </c>
      <c r="C1829">
        <v>3.0000000000000001E-3</v>
      </c>
    </row>
    <row r="1830" spans="1:3" x14ac:dyDescent="0.25">
      <c r="A1830">
        <v>1829</v>
      </c>
      <c r="B1830" t="s">
        <v>2712</v>
      </c>
      <c r="C1830">
        <v>3.0000000000000001E-3</v>
      </c>
    </row>
    <row r="1831" spans="1:3" x14ac:dyDescent="0.25">
      <c r="A1831">
        <v>1830</v>
      </c>
      <c r="B1831" t="s">
        <v>2713</v>
      </c>
      <c r="C1831">
        <v>3.0000000000000001E-3</v>
      </c>
    </row>
    <row r="1832" spans="1:3" x14ac:dyDescent="0.25">
      <c r="A1832">
        <v>1831</v>
      </c>
      <c r="B1832" t="s">
        <v>2714</v>
      </c>
      <c r="C1832">
        <v>3.0000000000000001E-3</v>
      </c>
    </row>
    <row r="1833" spans="1:3" x14ac:dyDescent="0.25">
      <c r="A1833">
        <v>1832</v>
      </c>
      <c r="B1833" t="s">
        <v>2715</v>
      </c>
      <c r="C1833">
        <v>3.0000000000000001E-3</v>
      </c>
    </row>
    <row r="1834" spans="1:3" x14ac:dyDescent="0.25">
      <c r="A1834">
        <v>1833</v>
      </c>
      <c r="B1834" t="s">
        <v>2716</v>
      </c>
      <c r="C1834">
        <v>3.0000000000000001E-3</v>
      </c>
    </row>
    <row r="1835" spans="1:3" x14ac:dyDescent="0.25">
      <c r="A1835">
        <v>1834</v>
      </c>
      <c r="B1835" t="s">
        <v>2717</v>
      </c>
      <c r="C1835">
        <v>3.0000000000000001E-3</v>
      </c>
    </row>
    <row r="1836" spans="1:3" x14ac:dyDescent="0.25">
      <c r="A1836">
        <v>1835</v>
      </c>
      <c r="B1836" t="s">
        <v>2718</v>
      </c>
      <c r="C1836">
        <v>3.0000000000000001E-3</v>
      </c>
    </row>
    <row r="1837" spans="1:3" x14ac:dyDescent="0.25">
      <c r="A1837">
        <v>1836</v>
      </c>
      <c r="B1837" t="s">
        <v>2719</v>
      </c>
      <c r="C1837">
        <v>3.0000000000000001E-3</v>
      </c>
    </row>
    <row r="1838" spans="1:3" x14ac:dyDescent="0.25">
      <c r="A1838">
        <v>1837</v>
      </c>
      <c r="B1838" t="s">
        <v>2720</v>
      </c>
      <c r="C1838">
        <v>3.0000000000000001E-3</v>
      </c>
    </row>
    <row r="1839" spans="1:3" x14ac:dyDescent="0.25">
      <c r="A1839">
        <v>1838</v>
      </c>
      <c r="B1839" t="s">
        <v>2721</v>
      </c>
      <c r="C1839">
        <v>3.0000000000000001E-3</v>
      </c>
    </row>
    <row r="1840" spans="1:3" x14ac:dyDescent="0.25">
      <c r="A1840">
        <v>1839</v>
      </c>
      <c r="B1840" t="s">
        <v>2722</v>
      </c>
      <c r="C1840">
        <v>3.0000000000000001E-3</v>
      </c>
    </row>
    <row r="1841" spans="1:3" x14ac:dyDescent="0.25">
      <c r="A1841">
        <v>1840</v>
      </c>
      <c r="B1841" t="s">
        <v>2723</v>
      </c>
      <c r="C1841">
        <v>3.0000000000000001E-3</v>
      </c>
    </row>
    <row r="1842" spans="1:3" x14ac:dyDescent="0.25">
      <c r="A1842">
        <v>1841</v>
      </c>
      <c r="B1842" t="s">
        <v>2724</v>
      </c>
      <c r="C1842">
        <v>3.0000000000000001E-3</v>
      </c>
    </row>
    <row r="1843" spans="1:3" x14ac:dyDescent="0.25">
      <c r="A1843">
        <v>1842</v>
      </c>
      <c r="B1843" t="s">
        <v>2725</v>
      </c>
      <c r="C1843">
        <v>3.0000000000000001E-3</v>
      </c>
    </row>
    <row r="1844" spans="1:3" x14ac:dyDescent="0.25">
      <c r="A1844">
        <v>1843</v>
      </c>
      <c r="B1844" t="s">
        <v>2726</v>
      </c>
      <c r="C1844">
        <v>3.0000000000000001E-3</v>
      </c>
    </row>
    <row r="1845" spans="1:3" x14ac:dyDescent="0.25">
      <c r="A1845">
        <v>1844</v>
      </c>
      <c r="B1845" t="s">
        <v>2727</v>
      </c>
      <c r="C1845">
        <v>3.0000000000000001E-3</v>
      </c>
    </row>
    <row r="1846" spans="1:3" x14ac:dyDescent="0.25">
      <c r="A1846">
        <v>1845</v>
      </c>
      <c r="B1846" t="s">
        <v>2728</v>
      </c>
      <c r="C1846">
        <v>3.0000000000000001E-3</v>
      </c>
    </row>
    <row r="1847" spans="1:3" x14ac:dyDescent="0.25">
      <c r="A1847">
        <v>1846</v>
      </c>
      <c r="B1847" t="s">
        <v>2729</v>
      </c>
      <c r="C1847">
        <v>3.0000000000000001E-3</v>
      </c>
    </row>
    <row r="1848" spans="1:3" x14ac:dyDescent="0.25">
      <c r="A1848">
        <v>1847</v>
      </c>
      <c r="B1848" t="s">
        <v>2730</v>
      </c>
      <c r="C1848">
        <v>3.0000000000000001E-3</v>
      </c>
    </row>
    <row r="1849" spans="1:3" x14ac:dyDescent="0.25">
      <c r="A1849">
        <v>1848</v>
      </c>
      <c r="B1849" t="s">
        <v>2731</v>
      </c>
      <c r="C1849">
        <v>3.0000000000000001E-3</v>
      </c>
    </row>
    <row r="1850" spans="1:3" x14ac:dyDescent="0.25">
      <c r="A1850">
        <v>1849</v>
      </c>
      <c r="B1850" t="s">
        <v>2732</v>
      </c>
      <c r="C1850">
        <v>3.0000000000000001E-3</v>
      </c>
    </row>
    <row r="1851" spans="1:3" x14ac:dyDescent="0.25">
      <c r="A1851">
        <v>1850</v>
      </c>
      <c r="B1851" t="s">
        <v>2733</v>
      </c>
      <c r="C1851">
        <v>3.0000000000000001E-3</v>
      </c>
    </row>
    <row r="1852" spans="1:3" x14ac:dyDescent="0.25">
      <c r="A1852">
        <v>1851</v>
      </c>
      <c r="B1852" t="s">
        <v>2734</v>
      </c>
      <c r="C1852">
        <v>3.0000000000000001E-3</v>
      </c>
    </row>
    <row r="1853" spans="1:3" x14ac:dyDescent="0.25">
      <c r="A1853">
        <v>1852</v>
      </c>
      <c r="B1853" t="s">
        <v>2735</v>
      </c>
      <c r="C1853">
        <v>3.0000000000000001E-3</v>
      </c>
    </row>
    <row r="1854" spans="1:3" x14ac:dyDescent="0.25">
      <c r="A1854">
        <v>1853</v>
      </c>
      <c r="B1854" t="s">
        <v>2736</v>
      </c>
      <c r="C1854">
        <v>3.0000000000000001E-3</v>
      </c>
    </row>
    <row r="1855" spans="1:3" x14ac:dyDescent="0.25">
      <c r="A1855">
        <v>1854</v>
      </c>
      <c r="B1855" t="s">
        <v>2737</v>
      </c>
      <c r="C1855">
        <v>3.0000000000000001E-3</v>
      </c>
    </row>
    <row r="1856" spans="1:3" x14ac:dyDescent="0.25">
      <c r="A1856">
        <v>1855</v>
      </c>
      <c r="B1856" t="s">
        <v>2738</v>
      </c>
      <c r="C1856">
        <v>3.0000000000000001E-3</v>
      </c>
    </row>
    <row r="1857" spans="1:3" x14ac:dyDescent="0.25">
      <c r="A1857">
        <v>1856</v>
      </c>
      <c r="B1857" t="s">
        <v>2739</v>
      </c>
      <c r="C1857">
        <v>3.0000000000000001E-3</v>
      </c>
    </row>
    <row r="1858" spans="1:3" x14ac:dyDescent="0.25">
      <c r="A1858">
        <v>1857</v>
      </c>
      <c r="B1858" t="s">
        <v>2740</v>
      </c>
      <c r="C1858">
        <v>3.0000000000000001E-3</v>
      </c>
    </row>
    <row r="1859" spans="1:3" x14ac:dyDescent="0.25">
      <c r="A1859">
        <v>1858</v>
      </c>
      <c r="B1859" t="s">
        <v>2741</v>
      </c>
      <c r="C1859">
        <v>3.0000000000000001E-3</v>
      </c>
    </row>
    <row r="1860" spans="1:3" x14ac:dyDescent="0.25">
      <c r="A1860">
        <v>1859</v>
      </c>
      <c r="B1860" t="s">
        <v>2742</v>
      </c>
      <c r="C1860">
        <v>3.0000000000000001E-3</v>
      </c>
    </row>
    <row r="1861" spans="1:3" x14ac:dyDescent="0.25">
      <c r="A1861">
        <v>1860</v>
      </c>
      <c r="B1861" t="s">
        <v>2743</v>
      </c>
      <c r="C1861">
        <v>3.0000000000000001E-3</v>
      </c>
    </row>
    <row r="1862" spans="1:3" x14ac:dyDescent="0.25">
      <c r="A1862">
        <v>1861</v>
      </c>
      <c r="B1862" t="s">
        <v>2744</v>
      </c>
      <c r="C1862">
        <v>3.0000000000000001E-3</v>
      </c>
    </row>
    <row r="1863" spans="1:3" x14ac:dyDescent="0.25">
      <c r="A1863">
        <v>1862</v>
      </c>
      <c r="B1863" t="s">
        <v>2745</v>
      </c>
      <c r="C1863">
        <v>3.0000000000000001E-3</v>
      </c>
    </row>
    <row r="1864" spans="1:3" x14ac:dyDescent="0.25">
      <c r="A1864">
        <v>1863</v>
      </c>
      <c r="B1864" t="s">
        <v>2746</v>
      </c>
      <c r="C1864">
        <v>3.0000000000000001E-3</v>
      </c>
    </row>
    <row r="1865" spans="1:3" x14ac:dyDescent="0.25">
      <c r="A1865">
        <v>1864</v>
      </c>
      <c r="B1865" t="s">
        <v>2747</v>
      </c>
      <c r="C1865">
        <v>3.0000000000000001E-3</v>
      </c>
    </row>
    <row r="1866" spans="1:3" x14ac:dyDescent="0.25">
      <c r="A1866">
        <v>1865</v>
      </c>
      <c r="B1866" t="s">
        <v>2748</v>
      </c>
      <c r="C1866">
        <v>3.0000000000000001E-3</v>
      </c>
    </row>
    <row r="1867" spans="1:3" x14ac:dyDescent="0.25">
      <c r="A1867">
        <v>1866</v>
      </c>
      <c r="B1867" t="s">
        <v>2749</v>
      </c>
      <c r="C1867">
        <v>3.0000000000000001E-3</v>
      </c>
    </row>
    <row r="1868" spans="1:3" x14ac:dyDescent="0.25">
      <c r="A1868">
        <v>1867</v>
      </c>
      <c r="B1868" t="s">
        <v>2750</v>
      </c>
      <c r="C1868">
        <v>3.0000000000000001E-3</v>
      </c>
    </row>
    <row r="1869" spans="1:3" x14ac:dyDescent="0.25">
      <c r="A1869">
        <v>1868</v>
      </c>
      <c r="B1869" t="s">
        <v>2751</v>
      </c>
      <c r="C1869">
        <v>3.0000000000000001E-3</v>
      </c>
    </row>
    <row r="1870" spans="1:3" x14ac:dyDescent="0.25">
      <c r="A1870">
        <v>1869</v>
      </c>
      <c r="B1870" t="s">
        <v>2752</v>
      </c>
      <c r="C1870">
        <v>3.0000000000000001E-3</v>
      </c>
    </row>
    <row r="1871" spans="1:3" x14ac:dyDescent="0.25">
      <c r="A1871">
        <v>1870</v>
      </c>
      <c r="B1871" t="s">
        <v>2753</v>
      </c>
      <c r="C1871">
        <v>3.0000000000000001E-3</v>
      </c>
    </row>
    <row r="1872" spans="1:3" x14ac:dyDescent="0.25">
      <c r="A1872">
        <v>1871</v>
      </c>
      <c r="B1872" t="s">
        <v>2754</v>
      </c>
      <c r="C1872">
        <v>3.0000000000000001E-3</v>
      </c>
    </row>
    <row r="1873" spans="1:3" x14ac:dyDescent="0.25">
      <c r="A1873">
        <v>1872</v>
      </c>
      <c r="B1873" t="s">
        <v>2755</v>
      </c>
      <c r="C1873">
        <v>3.0000000000000001E-3</v>
      </c>
    </row>
    <row r="1874" spans="1:3" x14ac:dyDescent="0.25">
      <c r="A1874">
        <v>1873</v>
      </c>
      <c r="B1874" t="s">
        <v>2756</v>
      </c>
      <c r="C1874">
        <v>3.0000000000000001E-3</v>
      </c>
    </row>
    <row r="1875" spans="1:3" x14ac:dyDescent="0.25">
      <c r="A1875">
        <v>1874</v>
      </c>
      <c r="B1875" t="s">
        <v>2757</v>
      </c>
      <c r="C1875">
        <v>3.0000000000000001E-3</v>
      </c>
    </row>
    <row r="1876" spans="1:3" x14ac:dyDescent="0.25">
      <c r="A1876">
        <v>1875</v>
      </c>
      <c r="B1876" t="s">
        <v>2758</v>
      </c>
      <c r="C1876">
        <v>3.0000000000000001E-3</v>
      </c>
    </row>
    <row r="1877" spans="1:3" x14ac:dyDescent="0.25">
      <c r="A1877">
        <v>1876</v>
      </c>
      <c r="B1877" t="s">
        <v>2759</v>
      </c>
      <c r="C1877">
        <v>3.0000000000000001E-3</v>
      </c>
    </row>
    <row r="1878" spans="1:3" x14ac:dyDescent="0.25">
      <c r="A1878">
        <v>1877</v>
      </c>
      <c r="B1878" t="s">
        <v>2760</v>
      </c>
      <c r="C1878">
        <v>3.0000000000000001E-3</v>
      </c>
    </row>
    <row r="1879" spans="1:3" x14ac:dyDescent="0.25">
      <c r="A1879">
        <v>1878</v>
      </c>
      <c r="B1879" t="s">
        <v>2761</v>
      </c>
      <c r="C1879">
        <v>3.0000000000000001E-3</v>
      </c>
    </row>
    <row r="1880" spans="1:3" x14ac:dyDescent="0.25">
      <c r="A1880">
        <v>1879</v>
      </c>
      <c r="B1880" t="s">
        <v>2762</v>
      </c>
      <c r="C1880">
        <v>3.0000000000000001E-3</v>
      </c>
    </row>
    <row r="1881" spans="1:3" x14ac:dyDescent="0.25">
      <c r="A1881">
        <v>1880</v>
      </c>
      <c r="B1881" t="s">
        <v>2763</v>
      </c>
      <c r="C1881">
        <v>3.0000000000000001E-3</v>
      </c>
    </row>
    <row r="1882" spans="1:3" x14ac:dyDescent="0.25">
      <c r="A1882">
        <v>1881</v>
      </c>
      <c r="B1882" t="s">
        <v>2764</v>
      </c>
      <c r="C1882">
        <v>3.0000000000000001E-3</v>
      </c>
    </row>
    <row r="1883" spans="1:3" x14ac:dyDescent="0.25">
      <c r="A1883">
        <v>1882</v>
      </c>
      <c r="B1883" t="s">
        <v>2765</v>
      </c>
      <c r="C1883">
        <v>3.0000000000000001E-3</v>
      </c>
    </row>
    <row r="1884" spans="1:3" x14ac:dyDescent="0.25">
      <c r="A1884">
        <v>1883</v>
      </c>
      <c r="B1884" t="s">
        <v>2766</v>
      </c>
      <c r="C1884">
        <v>3.0000000000000001E-3</v>
      </c>
    </row>
    <row r="1885" spans="1:3" x14ac:dyDescent="0.25">
      <c r="A1885">
        <v>1884</v>
      </c>
      <c r="B1885" t="s">
        <v>2767</v>
      </c>
      <c r="C1885">
        <v>3.0000000000000001E-3</v>
      </c>
    </row>
    <row r="1886" spans="1:3" x14ac:dyDescent="0.25">
      <c r="A1886">
        <v>1885</v>
      </c>
      <c r="B1886" t="s">
        <v>2768</v>
      </c>
      <c r="C1886">
        <v>3.0000000000000001E-3</v>
      </c>
    </row>
    <row r="1887" spans="1:3" x14ac:dyDescent="0.25">
      <c r="A1887">
        <v>1886</v>
      </c>
      <c r="B1887" t="s">
        <v>2769</v>
      </c>
      <c r="C1887">
        <v>3.0000000000000001E-3</v>
      </c>
    </row>
    <row r="1888" spans="1:3" x14ac:dyDescent="0.25">
      <c r="A1888">
        <v>1887</v>
      </c>
      <c r="B1888" t="s">
        <v>2770</v>
      </c>
      <c r="C1888">
        <v>3.0000000000000001E-3</v>
      </c>
    </row>
    <row r="1889" spans="1:3" x14ac:dyDescent="0.25">
      <c r="A1889">
        <v>1888</v>
      </c>
      <c r="B1889" t="s">
        <v>2771</v>
      </c>
      <c r="C1889">
        <v>3.0000000000000001E-3</v>
      </c>
    </row>
    <row r="1890" spans="1:3" x14ac:dyDescent="0.25">
      <c r="A1890">
        <v>1889</v>
      </c>
      <c r="B1890" t="s">
        <v>2772</v>
      </c>
      <c r="C1890">
        <v>3.0000000000000001E-3</v>
      </c>
    </row>
    <row r="1891" spans="1:3" x14ac:dyDescent="0.25">
      <c r="A1891">
        <v>1890</v>
      </c>
      <c r="B1891" t="s">
        <v>2773</v>
      </c>
      <c r="C1891">
        <v>3.0000000000000001E-3</v>
      </c>
    </row>
    <row r="1892" spans="1:3" x14ac:dyDescent="0.25">
      <c r="A1892">
        <v>1891</v>
      </c>
      <c r="B1892" t="s">
        <v>2774</v>
      </c>
      <c r="C1892">
        <v>3.0000000000000001E-3</v>
      </c>
    </row>
    <row r="1893" spans="1:3" x14ac:dyDescent="0.25">
      <c r="A1893">
        <v>1892</v>
      </c>
      <c r="B1893" t="s">
        <v>2775</v>
      </c>
      <c r="C1893">
        <v>3.0000000000000001E-3</v>
      </c>
    </row>
    <row r="1894" spans="1:3" x14ac:dyDescent="0.25">
      <c r="A1894">
        <v>1893</v>
      </c>
      <c r="B1894" t="s">
        <v>2776</v>
      </c>
      <c r="C1894">
        <v>3.0000000000000001E-3</v>
      </c>
    </row>
    <row r="1895" spans="1:3" x14ac:dyDescent="0.25">
      <c r="A1895">
        <v>1894</v>
      </c>
      <c r="B1895" t="s">
        <v>2777</v>
      </c>
      <c r="C1895">
        <v>3.0000000000000001E-3</v>
      </c>
    </row>
    <row r="1896" spans="1:3" x14ac:dyDescent="0.25">
      <c r="A1896">
        <v>1895</v>
      </c>
      <c r="B1896" t="s">
        <v>2778</v>
      </c>
      <c r="C1896">
        <v>3.0000000000000001E-3</v>
      </c>
    </row>
    <row r="1897" spans="1:3" x14ac:dyDescent="0.25">
      <c r="A1897">
        <v>1896</v>
      </c>
      <c r="B1897" t="s">
        <v>2779</v>
      </c>
      <c r="C1897">
        <v>3.0000000000000001E-3</v>
      </c>
    </row>
    <row r="1898" spans="1:3" x14ac:dyDescent="0.25">
      <c r="A1898">
        <v>1897</v>
      </c>
      <c r="B1898" t="s">
        <v>2780</v>
      </c>
      <c r="C1898">
        <v>3.0000000000000001E-3</v>
      </c>
    </row>
    <row r="1899" spans="1:3" x14ac:dyDescent="0.25">
      <c r="A1899">
        <v>1898</v>
      </c>
      <c r="B1899" t="s">
        <v>2781</v>
      </c>
      <c r="C1899">
        <v>3.0000000000000001E-3</v>
      </c>
    </row>
    <row r="1900" spans="1:3" x14ac:dyDescent="0.25">
      <c r="A1900">
        <v>1899</v>
      </c>
      <c r="B1900" t="s">
        <v>2782</v>
      </c>
      <c r="C1900">
        <v>3.0000000000000001E-3</v>
      </c>
    </row>
    <row r="1901" spans="1:3" x14ac:dyDescent="0.25">
      <c r="A1901">
        <v>1900</v>
      </c>
      <c r="B1901" t="s">
        <v>2783</v>
      </c>
      <c r="C1901">
        <v>3.0000000000000001E-3</v>
      </c>
    </row>
    <row r="1902" spans="1:3" x14ac:dyDescent="0.25">
      <c r="A1902">
        <v>1901</v>
      </c>
      <c r="B1902" t="s">
        <v>2784</v>
      </c>
      <c r="C1902">
        <v>3.0000000000000001E-3</v>
      </c>
    </row>
    <row r="1903" spans="1:3" x14ac:dyDescent="0.25">
      <c r="A1903">
        <v>1902</v>
      </c>
      <c r="B1903" t="s">
        <v>2785</v>
      </c>
      <c r="C1903">
        <v>3.0000000000000001E-3</v>
      </c>
    </row>
    <row r="1904" spans="1:3" x14ac:dyDescent="0.25">
      <c r="A1904">
        <v>1903</v>
      </c>
      <c r="B1904" t="s">
        <v>2786</v>
      </c>
      <c r="C1904">
        <v>3.0000000000000001E-3</v>
      </c>
    </row>
    <row r="1905" spans="1:3" x14ac:dyDescent="0.25">
      <c r="A1905">
        <v>1904</v>
      </c>
      <c r="B1905" t="s">
        <v>2787</v>
      </c>
      <c r="C1905">
        <v>3.0000000000000001E-3</v>
      </c>
    </row>
    <row r="1906" spans="1:3" x14ac:dyDescent="0.25">
      <c r="A1906">
        <v>1905</v>
      </c>
      <c r="B1906" t="s">
        <v>2788</v>
      </c>
      <c r="C1906">
        <v>3.0000000000000001E-3</v>
      </c>
    </row>
    <row r="1907" spans="1:3" x14ac:dyDescent="0.25">
      <c r="A1907">
        <v>1906</v>
      </c>
      <c r="B1907" t="s">
        <v>2789</v>
      </c>
      <c r="C1907">
        <v>3.0000000000000001E-3</v>
      </c>
    </row>
    <row r="1908" spans="1:3" x14ac:dyDescent="0.25">
      <c r="A1908">
        <v>1907</v>
      </c>
      <c r="B1908" t="s">
        <v>2790</v>
      </c>
      <c r="C1908">
        <v>3.0000000000000001E-3</v>
      </c>
    </row>
    <row r="1909" spans="1:3" x14ac:dyDescent="0.25">
      <c r="A1909">
        <v>1908</v>
      </c>
      <c r="B1909" t="s">
        <v>2791</v>
      </c>
      <c r="C1909">
        <v>3.0000000000000001E-3</v>
      </c>
    </row>
    <row r="1910" spans="1:3" x14ac:dyDescent="0.25">
      <c r="A1910">
        <v>1909</v>
      </c>
      <c r="B1910" t="s">
        <v>2792</v>
      </c>
      <c r="C1910">
        <v>3.0000000000000001E-3</v>
      </c>
    </row>
    <row r="1911" spans="1:3" x14ac:dyDescent="0.25">
      <c r="A1911">
        <v>1910</v>
      </c>
      <c r="B1911" t="s">
        <v>2793</v>
      </c>
      <c r="C1911">
        <v>3.0000000000000001E-3</v>
      </c>
    </row>
    <row r="1912" spans="1:3" x14ac:dyDescent="0.25">
      <c r="A1912">
        <v>1911</v>
      </c>
      <c r="B1912" t="s">
        <v>2794</v>
      </c>
      <c r="C1912">
        <v>3.0000000000000001E-3</v>
      </c>
    </row>
    <row r="1913" spans="1:3" x14ac:dyDescent="0.25">
      <c r="A1913">
        <v>1912</v>
      </c>
      <c r="B1913" t="s">
        <v>2795</v>
      </c>
      <c r="C1913">
        <v>3.0000000000000001E-3</v>
      </c>
    </row>
    <row r="1914" spans="1:3" x14ac:dyDescent="0.25">
      <c r="A1914">
        <v>1913</v>
      </c>
      <c r="B1914" t="s">
        <v>2796</v>
      </c>
      <c r="C1914">
        <v>3.0000000000000001E-3</v>
      </c>
    </row>
    <row r="1915" spans="1:3" x14ac:dyDescent="0.25">
      <c r="A1915">
        <v>1914</v>
      </c>
      <c r="B1915" t="s">
        <v>2797</v>
      </c>
      <c r="C1915">
        <v>3.0000000000000001E-3</v>
      </c>
    </row>
    <row r="1916" spans="1:3" x14ac:dyDescent="0.25">
      <c r="A1916">
        <v>1915</v>
      </c>
      <c r="B1916" t="s">
        <v>2798</v>
      </c>
      <c r="C1916">
        <v>3.0000000000000001E-3</v>
      </c>
    </row>
    <row r="1917" spans="1:3" x14ac:dyDescent="0.25">
      <c r="A1917">
        <v>1916</v>
      </c>
      <c r="B1917" t="s">
        <v>2799</v>
      </c>
      <c r="C1917">
        <v>3.0000000000000001E-3</v>
      </c>
    </row>
    <row r="1918" spans="1:3" x14ac:dyDescent="0.25">
      <c r="A1918">
        <v>1917</v>
      </c>
      <c r="B1918" t="s">
        <v>2800</v>
      </c>
      <c r="C1918">
        <v>3.0000000000000001E-3</v>
      </c>
    </row>
    <row r="1919" spans="1:3" x14ac:dyDescent="0.25">
      <c r="A1919">
        <v>1918</v>
      </c>
      <c r="B1919" t="s">
        <v>2801</v>
      </c>
      <c r="C1919">
        <v>3.0000000000000001E-3</v>
      </c>
    </row>
    <row r="1920" spans="1:3" x14ac:dyDescent="0.25">
      <c r="A1920">
        <v>1919</v>
      </c>
      <c r="B1920" t="s">
        <v>2802</v>
      </c>
      <c r="C1920">
        <v>3.0000000000000001E-3</v>
      </c>
    </row>
    <row r="1921" spans="1:3" x14ac:dyDescent="0.25">
      <c r="A1921">
        <v>1920</v>
      </c>
      <c r="B1921" t="s">
        <v>2803</v>
      </c>
      <c r="C1921">
        <v>3.0000000000000001E-3</v>
      </c>
    </row>
    <row r="1922" spans="1:3" x14ac:dyDescent="0.25">
      <c r="A1922">
        <v>1921</v>
      </c>
      <c r="B1922" t="s">
        <v>2804</v>
      </c>
      <c r="C1922">
        <v>3.0000000000000001E-3</v>
      </c>
    </row>
    <row r="1923" spans="1:3" x14ac:dyDescent="0.25">
      <c r="A1923">
        <v>1922</v>
      </c>
      <c r="B1923" t="s">
        <v>2805</v>
      </c>
      <c r="C1923">
        <v>3.0000000000000001E-3</v>
      </c>
    </row>
    <row r="1924" spans="1:3" x14ac:dyDescent="0.25">
      <c r="A1924">
        <v>1923</v>
      </c>
      <c r="B1924" t="s">
        <v>2806</v>
      </c>
      <c r="C1924">
        <v>3.0000000000000001E-3</v>
      </c>
    </row>
    <row r="1925" spans="1:3" x14ac:dyDescent="0.25">
      <c r="A1925">
        <v>1924</v>
      </c>
      <c r="B1925" t="s">
        <v>2807</v>
      </c>
      <c r="C1925">
        <v>3.0000000000000001E-3</v>
      </c>
    </row>
    <row r="1926" spans="1:3" x14ac:dyDescent="0.25">
      <c r="A1926">
        <v>1925</v>
      </c>
      <c r="B1926" t="s">
        <v>2808</v>
      </c>
      <c r="C1926">
        <v>3.0000000000000001E-3</v>
      </c>
    </row>
    <row r="1927" spans="1:3" x14ac:dyDescent="0.25">
      <c r="A1927">
        <v>1926</v>
      </c>
      <c r="B1927" t="s">
        <v>2809</v>
      </c>
      <c r="C1927">
        <v>3.0000000000000001E-3</v>
      </c>
    </row>
    <row r="1928" spans="1:3" x14ac:dyDescent="0.25">
      <c r="A1928">
        <v>1927</v>
      </c>
      <c r="B1928" t="s">
        <v>2810</v>
      </c>
      <c r="C1928">
        <v>3.0000000000000001E-3</v>
      </c>
    </row>
    <row r="1929" spans="1:3" x14ac:dyDescent="0.25">
      <c r="A1929">
        <v>1928</v>
      </c>
      <c r="B1929" t="s">
        <v>2811</v>
      </c>
      <c r="C1929">
        <v>3.0000000000000001E-3</v>
      </c>
    </row>
    <row r="1930" spans="1:3" x14ac:dyDescent="0.25">
      <c r="A1930">
        <v>1929</v>
      </c>
      <c r="B1930" t="s">
        <v>2812</v>
      </c>
      <c r="C1930">
        <v>3.0000000000000001E-3</v>
      </c>
    </row>
    <row r="1931" spans="1:3" x14ac:dyDescent="0.25">
      <c r="A1931">
        <v>1930</v>
      </c>
      <c r="B1931" t="s">
        <v>2813</v>
      </c>
      <c r="C1931">
        <v>3.0000000000000001E-3</v>
      </c>
    </row>
    <row r="1932" spans="1:3" x14ac:dyDescent="0.25">
      <c r="A1932">
        <v>1931</v>
      </c>
      <c r="B1932" t="s">
        <v>2814</v>
      </c>
      <c r="C1932">
        <v>3.0000000000000001E-3</v>
      </c>
    </row>
    <row r="1933" spans="1:3" x14ac:dyDescent="0.25">
      <c r="A1933">
        <v>1932</v>
      </c>
      <c r="B1933" t="s">
        <v>2815</v>
      </c>
      <c r="C1933">
        <v>3.0000000000000001E-3</v>
      </c>
    </row>
    <row r="1934" spans="1:3" x14ac:dyDescent="0.25">
      <c r="A1934">
        <v>1933</v>
      </c>
      <c r="B1934" t="s">
        <v>2816</v>
      </c>
      <c r="C1934">
        <v>3.0000000000000001E-3</v>
      </c>
    </row>
    <row r="1935" spans="1:3" x14ac:dyDescent="0.25">
      <c r="A1935">
        <v>1934</v>
      </c>
      <c r="B1935" t="s">
        <v>2817</v>
      </c>
      <c r="C1935">
        <v>3.0000000000000001E-3</v>
      </c>
    </row>
    <row r="1936" spans="1:3" x14ac:dyDescent="0.25">
      <c r="A1936">
        <v>1935</v>
      </c>
      <c r="B1936" t="s">
        <v>2818</v>
      </c>
      <c r="C1936">
        <v>3.0000000000000001E-3</v>
      </c>
    </row>
    <row r="1937" spans="1:3" x14ac:dyDescent="0.25">
      <c r="A1937">
        <v>1936</v>
      </c>
      <c r="B1937" t="s">
        <v>2819</v>
      </c>
      <c r="C1937">
        <v>3.0000000000000001E-3</v>
      </c>
    </row>
    <row r="1938" spans="1:3" x14ac:dyDescent="0.25">
      <c r="A1938">
        <v>1937</v>
      </c>
      <c r="B1938" t="s">
        <v>2820</v>
      </c>
      <c r="C1938">
        <v>3.0000000000000001E-3</v>
      </c>
    </row>
    <row r="1939" spans="1:3" x14ac:dyDescent="0.25">
      <c r="A1939">
        <v>1938</v>
      </c>
      <c r="B1939" t="s">
        <v>2821</v>
      </c>
      <c r="C1939">
        <v>3.0000000000000001E-3</v>
      </c>
    </row>
    <row r="1940" spans="1:3" x14ac:dyDescent="0.25">
      <c r="A1940">
        <v>1939</v>
      </c>
      <c r="B1940" t="s">
        <v>2822</v>
      </c>
      <c r="C1940">
        <v>3.0000000000000001E-3</v>
      </c>
    </row>
    <row r="1941" spans="1:3" x14ac:dyDescent="0.25">
      <c r="A1941">
        <v>1940</v>
      </c>
      <c r="B1941" t="s">
        <v>2823</v>
      </c>
      <c r="C1941">
        <v>3.0000000000000001E-3</v>
      </c>
    </row>
    <row r="1942" spans="1:3" x14ac:dyDescent="0.25">
      <c r="A1942">
        <v>1941</v>
      </c>
      <c r="B1942" t="s">
        <v>2824</v>
      </c>
      <c r="C1942">
        <v>3.0000000000000001E-3</v>
      </c>
    </row>
    <row r="1943" spans="1:3" x14ac:dyDescent="0.25">
      <c r="A1943">
        <v>1942</v>
      </c>
      <c r="B1943" t="s">
        <v>2825</v>
      </c>
      <c r="C1943">
        <v>3.0000000000000001E-3</v>
      </c>
    </row>
    <row r="1944" spans="1:3" x14ac:dyDescent="0.25">
      <c r="A1944">
        <v>1943</v>
      </c>
      <c r="B1944" t="s">
        <v>2826</v>
      </c>
      <c r="C1944">
        <v>3.0000000000000001E-3</v>
      </c>
    </row>
    <row r="1945" spans="1:3" x14ac:dyDescent="0.25">
      <c r="A1945">
        <v>1944</v>
      </c>
      <c r="B1945" t="s">
        <v>2827</v>
      </c>
      <c r="C1945">
        <v>3.0000000000000001E-3</v>
      </c>
    </row>
    <row r="1946" spans="1:3" x14ac:dyDescent="0.25">
      <c r="A1946">
        <v>1945</v>
      </c>
      <c r="B1946" t="s">
        <v>2828</v>
      </c>
      <c r="C1946">
        <v>3.0000000000000001E-3</v>
      </c>
    </row>
    <row r="1947" spans="1:3" x14ac:dyDescent="0.25">
      <c r="A1947">
        <v>1946</v>
      </c>
      <c r="B1947" t="s">
        <v>2829</v>
      </c>
      <c r="C1947">
        <v>3.0000000000000001E-3</v>
      </c>
    </row>
    <row r="1948" spans="1:3" x14ac:dyDescent="0.25">
      <c r="A1948">
        <v>1947</v>
      </c>
      <c r="B1948" t="s">
        <v>2830</v>
      </c>
      <c r="C1948">
        <v>3.0000000000000001E-3</v>
      </c>
    </row>
    <row r="1949" spans="1:3" x14ac:dyDescent="0.25">
      <c r="A1949">
        <v>1948</v>
      </c>
      <c r="B1949" t="s">
        <v>2831</v>
      </c>
      <c r="C1949">
        <v>3.0000000000000001E-3</v>
      </c>
    </row>
    <row r="1950" spans="1:3" x14ac:dyDescent="0.25">
      <c r="A1950">
        <v>1949</v>
      </c>
      <c r="B1950" t="s">
        <v>2832</v>
      </c>
      <c r="C1950">
        <v>3.0000000000000001E-3</v>
      </c>
    </row>
    <row r="1951" spans="1:3" x14ac:dyDescent="0.25">
      <c r="A1951">
        <v>1950</v>
      </c>
      <c r="B1951" t="s">
        <v>2833</v>
      </c>
      <c r="C1951">
        <v>3.0000000000000001E-3</v>
      </c>
    </row>
    <row r="1952" spans="1:3" x14ac:dyDescent="0.25">
      <c r="A1952">
        <v>1951</v>
      </c>
      <c r="B1952" t="s">
        <v>2834</v>
      </c>
      <c r="C1952">
        <v>3.0000000000000001E-3</v>
      </c>
    </row>
    <row r="1953" spans="1:3" x14ac:dyDescent="0.25">
      <c r="A1953">
        <v>1952</v>
      </c>
      <c r="B1953" t="s">
        <v>2835</v>
      </c>
      <c r="C1953">
        <v>3.0000000000000001E-3</v>
      </c>
    </row>
    <row r="1954" spans="1:3" x14ac:dyDescent="0.25">
      <c r="A1954">
        <v>1953</v>
      </c>
      <c r="B1954" t="s">
        <v>2836</v>
      </c>
      <c r="C1954">
        <v>3.0000000000000001E-3</v>
      </c>
    </row>
    <row r="1955" spans="1:3" x14ac:dyDescent="0.25">
      <c r="A1955">
        <v>1954</v>
      </c>
      <c r="B1955" t="s">
        <v>2837</v>
      </c>
      <c r="C1955">
        <v>3.0000000000000001E-3</v>
      </c>
    </row>
    <row r="1956" spans="1:3" x14ac:dyDescent="0.25">
      <c r="A1956">
        <v>1955</v>
      </c>
      <c r="B1956" t="s">
        <v>2838</v>
      </c>
      <c r="C1956">
        <v>3.0000000000000001E-3</v>
      </c>
    </row>
    <row r="1957" spans="1:3" x14ac:dyDescent="0.25">
      <c r="A1957">
        <v>1956</v>
      </c>
      <c r="B1957" t="s">
        <v>2839</v>
      </c>
      <c r="C1957">
        <v>3.0000000000000001E-3</v>
      </c>
    </row>
    <row r="1958" spans="1:3" x14ac:dyDescent="0.25">
      <c r="A1958">
        <v>1957</v>
      </c>
      <c r="B1958" t="s">
        <v>2840</v>
      </c>
      <c r="C1958">
        <v>3.0000000000000001E-3</v>
      </c>
    </row>
    <row r="1959" spans="1:3" x14ac:dyDescent="0.25">
      <c r="A1959">
        <v>1958</v>
      </c>
      <c r="B1959" t="s">
        <v>2841</v>
      </c>
      <c r="C1959">
        <v>3.0000000000000001E-3</v>
      </c>
    </row>
    <row r="1960" spans="1:3" x14ac:dyDescent="0.25">
      <c r="A1960">
        <v>1959</v>
      </c>
      <c r="B1960" t="s">
        <v>2842</v>
      </c>
      <c r="C1960">
        <v>3.0000000000000001E-3</v>
      </c>
    </row>
    <row r="1961" spans="1:3" x14ac:dyDescent="0.25">
      <c r="A1961">
        <v>1960</v>
      </c>
      <c r="B1961" t="s">
        <v>2843</v>
      </c>
      <c r="C1961">
        <v>3.0000000000000001E-3</v>
      </c>
    </row>
    <row r="1962" spans="1:3" x14ac:dyDescent="0.25">
      <c r="A1962">
        <v>1961</v>
      </c>
      <c r="B1962" t="s">
        <v>2844</v>
      </c>
      <c r="C1962">
        <v>3.0000000000000001E-3</v>
      </c>
    </row>
    <row r="1963" spans="1:3" x14ac:dyDescent="0.25">
      <c r="A1963">
        <v>1962</v>
      </c>
      <c r="B1963" t="s">
        <v>2845</v>
      </c>
      <c r="C1963">
        <v>3.0000000000000001E-3</v>
      </c>
    </row>
    <row r="1964" spans="1:3" x14ac:dyDescent="0.25">
      <c r="A1964">
        <v>1963</v>
      </c>
      <c r="B1964" t="s">
        <v>2846</v>
      </c>
      <c r="C1964">
        <v>3.0000000000000001E-3</v>
      </c>
    </row>
    <row r="1965" spans="1:3" x14ac:dyDescent="0.25">
      <c r="A1965">
        <v>1964</v>
      </c>
      <c r="B1965" t="s">
        <v>2847</v>
      </c>
      <c r="C1965">
        <v>3.0000000000000001E-3</v>
      </c>
    </row>
    <row r="1966" spans="1:3" x14ac:dyDescent="0.25">
      <c r="A1966">
        <v>1965</v>
      </c>
      <c r="B1966" t="s">
        <v>2848</v>
      </c>
      <c r="C1966">
        <v>3.0000000000000001E-3</v>
      </c>
    </row>
    <row r="1967" spans="1:3" x14ac:dyDescent="0.25">
      <c r="A1967">
        <v>1966</v>
      </c>
      <c r="B1967" t="s">
        <v>2849</v>
      </c>
      <c r="C1967">
        <v>3.0000000000000001E-3</v>
      </c>
    </row>
    <row r="1968" spans="1:3" x14ac:dyDescent="0.25">
      <c r="A1968">
        <v>1967</v>
      </c>
      <c r="B1968" t="s">
        <v>2850</v>
      </c>
      <c r="C1968">
        <v>3.0000000000000001E-3</v>
      </c>
    </row>
    <row r="1969" spans="1:3" x14ac:dyDescent="0.25">
      <c r="A1969">
        <v>1968</v>
      </c>
      <c r="B1969" t="s">
        <v>2851</v>
      </c>
      <c r="C1969">
        <v>3.0000000000000001E-3</v>
      </c>
    </row>
    <row r="1970" spans="1:3" x14ac:dyDescent="0.25">
      <c r="A1970">
        <v>1969</v>
      </c>
      <c r="B1970" t="s">
        <v>2852</v>
      </c>
      <c r="C1970">
        <v>3.0000000000000001E-3</v>
      </c>
    </row>
    <row r="1971" spans="1:3" x14ac:dyDescent="0.25">
      <c r="A1971">
        <v>1970</v>
      </c>
      <c r="B1971" t="s">
        <v>2853</v>
      </c>
      <c r="C1971">
        <v>3.0000000000000001E-3</v>
      </c>
    </row>
    <row r="1972" spans="1:3" x14ac:dyDescent="0.25">
      <c r="A1972">
        <v>1971</v>
      </c>
      <c r="B1972" t="s">
        <v>2854</v>
      </c>
      <c r="C1972">
        <v>3.0000000000000001E-3</v>
      </c>
    </row>
    <row r="1973" spans="1:3" x14ac:dyDescent="0.25">
      <c r="A1973">
        <v>1972</v>
      </c>
      <c r="B1973" t="s">
        <v>2855</v>
      </c>
      <c r="C1973">
        <v>3.0000000000000001E-3</v>
      </c>
    </row>
    <row r="1974" spans="1:3" x14ac:dyDescent="0.25">
      <c r="A1974">
        <v>1973</v>
      </c>
      <c r="B1974" t="s">
        <v>2856</v>
      </c>
      <c r="C1974">
        <v>3.0000000000000001E-3</v>
      </c>
    </row>
    <row r="1975" spans="1:3" x14ac:dyDescent="0.25">
      <c r="A1975">
        <v>1974</v>
      </c>
      <c r="B1975" t="s">
        <v>2857</v>
      </c>
      <c r="C1975">
        <v>3.0000000000000001E-3</v>
      </c>
    </row>
    <row r="1976" spans="1:3" x14ac:dyDescent="0.25">
      <c r="A1976">
        <v>1975</v>
      </c>
      <c r="B1976" t="s">
        <v>2858</v>
      </c>
      <c r="C1976">
        <v>3.0000000000000001E-3</v>
      </c>
    </row>
    <row r="1977" spans="1:3" x14ac:dyDescent="0.25">
      <c r="A1977">
        <v>1976</v>
      </c>
      <c r="B1977" t="s">
        <v>2859</v>
      </c>
      <c r="C1977">
        <v>3.0000000000000001E-3</v>
      </c>
    </row>
    <row r="1978" spans="1:3" x14ac:dyDescent="0.25">
      <c r="A1978">
        <v>1977</v>
      </c>
      <c r="B1978" t="s">
        <v>2860</v>
      </c>
      <c r="C1978">
        <v>3.0000000000000001E-3</v>
      </c>
    </row>
    <row r="1979" spans="1:3" x14ac:dyDescent="0.25">
      <c r="A1979">
        <v>1978</v>
      </c>
      <c r="B1979" t="s">
        <v>2861</v>
      </c>
      <c r="C1979">
        <v>3.0000000000000001E-3</v>
      </c>
    </row>
    <row r="1980" spans="1:3" x14ac:dyDescent="0.25">
      <c r="A1980">
        <v>1979</v>
      </c>
      <c r="B1980" t="s">
        <v>2862</v>
      </c>
      <c r="C1980">
        <v>3.0000000000000001E-3</v>
      </c>
    </row>
    <row r="1981" spans="1:3" x14ac:dyDescent="0.25">
      <c r="A1981">
        <v>1980</v>
      </c>
      <c r="B1981" t="s">
        <v>2863</v>
      </c>
      <c r="C1981">
        <v>3.0000000000000001E-3</v>
      </c>
    </row>
    <row r="1982" spans="1:3" x14ac:dyDescent="0.25">
      <c r="A1982">
        <v>1981</v>
      </c>
      <c r="B1982" t="s">
        <v>2864</v>
      </c>
      <c r="C1982">
        <v>3.0000000000000001E-3</v>
      </c>
    </row>
    <row r="1983" spans="1:3" x14ac:dyDescent="0.25">
      <c r="A1983">
        <v>1982</v>
      </c>
      <c r="B1983" t="s">
        <v>2865</v>
      </c>
      <c r="C1983">
        <v>3.0000000000000001E-3</v>
      </c>
    </row>
    <row r="1984" spans="1:3" x14ac:dyDescent="0.25">
      <c r="A1984">
        <v>1983</v>
      </c>
      <c r="B1984" t="s">
        <v>2866</v>
      </c>
      <c r="C1984">
        <v>3.0000000000000001E-3</v>
      </c>
    </row>
    <row r="1985" spans="1:3" x14ac:dyDescent="0.25">
      <c r="A1985">
        <v>1984</v>
      </c>
      <c r="B1985" t="s">
        <v>2867</v>
      </c>
      <c r="C1985">
        <v>3.0000000000000001E-3</v>
      </c>
    </row>
    <row r="1986" spans="1:3" x14ac:dyDescent="0.25">
      <c r="A1986">
        <v>1985</v>
      </c>
      <c r="B1986" t="s">
        <v>2868</v>
      </c>
      <c r="C1986">
        <v>3.0000000000000001E-3</v>
      </c>
    </row>
    <row r="1987" spans="1:3" x14ac:dyDescent="0.25">
      <c r="A1987">
        <v>1986</v>
      </c>
      <c r="B1987" t="s">
        <v>2869</v>
      </c>
      <c r="C1987">
        <v>3.0000000000000001E-3</v>
      </c>
    </row>
    <row r="1988" spans="1:3" x14ac:dyDescent="0.25">
      <c r="A1988">
        <v>1987</v>
      </c>
      <c r="B1988" t="s">
        <v>2870</v>
      </c>
      <c r="C1988">
        <v>3.0000000000000001E-3</v>
      </c>
    </row>
    <row r="1989" spans="1:3" x14ac:dyDescent="0.25">
      <c r="A1989">
        <v>1988</v>
      </c>
      <c r="B1989" t="s">
        <v>2871</v>
      </c>
      <c r="C1989">
        <v>3.0000000000000001E-3</v>
      </c>
    </row>
    <row r="1990" spans="1:3" x14ac:dyDescent="0.25">
      <c r="A1990">
        <v>1989</v>
      </c>
      <c r="B1990" t="s">
        <v>2872</v>
      </c>
      <c r="C1990">
        <v>3.0000000000000001E-3</v>
      </c>
    </row>
    <row r="1991" spans="1:3" x14ac:dyDescent="0.25">
      <c r="A1991">
        <v>1990</v>
      </c>
      <c r="B1991" t="s">
        <v>2873</v>
      </c>
      <c r="C1991">
        <v>3.0000000000000001E-3</v>
      </c>
    </row>
    <row r="1992" spans="1:3" x14ac:dyDescent="0.25">
      <c r="A1992">
        <v>1991</v>
      </c>
      <c r="B1992" t="s">
        <v>2874</v>
      </c>
      <c r="C1992">
        <v>3.0000000000000001E-3</v>
      </c>
    </row>
    <row r="1993" spans="1:3" x14ac:dyDescent="0.25">
      <c r="A1993">
        <v>1992</v>
      </c>
      <c r="B1993" t="s">
        <v>2875</v>
      </c>
      <c r="C1993">
        <v>3.0000000000000001E-3</v>
      </c>
    </row>
    <row r="1994" spans="1:3" x14ac:dyDescent="0.25">
      <c r="A1994">
        <v>1993</v>
      </c>
      <c r="B1994" t="s">
        <v>2876</v>
      </c>
      <c r="C1994">
        <v>3.0000000000000001E-3</v>
      </c>
    </row>
    <row r="1995" spans="1:3" x14ac:dyDescent="0.25">
      <c r="A1995">
        <v>1994</v>
      </c>
      <c r="B1995" t="s">
        <v>2877</v>
      </c>
      <c r="C1995">
        <v>3.0000000000000001E-3</v>
      </c>
    </row>
    <row r="1996" spans="1:3" x14ac:dyDescent="0.25">
      <c r="A1996">
        <v>1995</v>
      </c>
      <c r="B1996" t="s">
        <v>2878</v>
      </c>
      <c r="C1996">
        <v>3.0000000000000001E-3</v>
      </c>
    </row>
    <row r="1997" spans="1:3" x14ac:dyDescent="0.25">
      <c r="A1997">
        <v>1996</v>
      </c>
      <c r="B1997" t="s">
        <v>2879</v>
      </c>
      <c r="C1997">
        <v>3.0000000000000001E-3</v>
      </c>
    </row>
    <row r="1998" spans="1:3" x14ac:dyDescent="0.25">
      <c r="A1998">
        <v>1997</v>
      </c>
      <c r="B1998" t="s">
        <v>2880</v>
      </c>
      <c r="C1998">
        <v>3.0000000000000001E-3</v>
      </c>
    </row>
    <row r="1999" spans="1:3" x14ac:dyDescent="0.25">
      <c r="A1999">
        <v>1998</v>
      </c>
      <c r="B1999" t="s">
        <v>2881</v>
      </c>
      <c r="C1999">
        <v>3.0000000000000001E-3</v>
      </c>
    </row>
    <row r="2000" spans="1:3" x14ac:dyDescent="0.25">
      <c r="A2000">
        <v>1999</v>
      </c>
      <c r="B2000" t="s">
        <v>2882</v>
      </c>
      <c r="C2000">
        <v>3.0000000000000001E-3</v>
      </c>
    </row>
    <row r="2001" spans="1:3" x14ac:dyDescent="0.25">
      <c r="A2001">
        <v>2000</v>
      </c>
      <c r="B2001" t="s">
        <v>2883</v>
      </c>
      <c r="C2001">
        <v>3.0000000000000001E-3</v>
      </c>
    </row>
    <row r="2002" spans="1:3" x14ac:dyDescent="0.25">
      <c r="A2002">
        <v>2001</v>
      </c>
      <c r="B2002" t="s">
        <v>2884</v>
      </c>
      <c r="C2002">
        <v>3.0000000000000001E-3</v>
      </c>
    </row>
    <row r="2003" spans="1:3" x14ac:dyDescent="0.25">
      <c r="A2003">
        <v>2002</v>
      </c>
      <c r="B2003" t="s">
        <v>2885</v>
      </c>
      <c r="C2003">
        <v>3.0000000000000001E-3</v>
      </c>
    </row>
    <row r="2004" spans="1:3" x14ac:dyDescent="0.25">
      <c r="A2004">
        <v>2003</v>
      </c>
      <c r="B2004" t="s">
        <v>2886</v>
      </c>
      <c r="C2004">
        <v>3.0000000000000001E-3</v>
      </c>
    </row>
    <row r="2005" spans="1:3" x14ac:dyDescent="0.25">
      <c r="A2005">
        <v>2004</v>
      </c>
      <c r="B2005" t="s">
        <v>2887</v>
      </c>
      <c r="C2005">
        <v>3.0000000000000001E-3</v>
      </c>
    </row>
    <row r="2006" spans="1:3" x14ac:dyDescent="0.25">
      <c r="A2006">
        <v>2005</v>
      </c>
      <c r="B2006" t="s">
        <v>2888</v>
      </c>
      <c r="C2006">
        <v>3.0000000000000001E-3</v>
      </c>
    </row>
    <row r="2007" spans="1:3" x14ac:dyDescent="0.25">
      <c r="A2007">
        <v>2006</v>
      </c>
      <c r="B2007" t="s">
        <v>2889</v>
      </c>
      <c r="C2007">
        <v>3.0000000000000001E-3</v>
      </c>
    </row>
    <row r="2008" spans="1:3" x14ac:dyDescent="0.25">
      <c r="A2008">
        <v>2007</v>
      </c>
      <c r="B2008" t="s">
        <v>2890</v>
      </c>
      <c r="C2008">
        <v>3.0000000000000001E-3</v>
      </c>
    </row>
    <row r="2009" spans="1:3" x14ac:dyDescent="0.25">
      <c r="A2009">
        <v>2008</v>
      </c>
      <c r="B2009" t="s">
        <v>2891</v>
      </c>
      <c r="C2009">
        <v>3.0000000000000001E-3</v>
      </c>
    </row>
    <row r="2010" spans="1:3" x14ac:dyDescent="0.25">
      <c r="A2010">
        <v>2009</v>
      </c>
      <c r="B2010" t="s">
        <v>2892</v>
      </c>
      <c r="C2010">
        <v>3.0000000000000001E-3</v>
      </c>
    </row>
    <row r="2011" spans="1:3" x14ac:dyDescent="0.25">
      <c r="A2011">
        <v>2010</v>
      </c>
      <c r="B2011" t="s">
        <v>2893</v>
      </c>
      <c r="C2011">
        <v>3.0000000000000001E-3</v>
      </c>
    </row>
    <row r="2012" spans="1:3" x14ac:dyDescent="0.25">
      <c r="A2012">
        <v>2011</v>
      </c>
      <c r="B2012" t="s">
        <v>2894</v>
      </c>
      <c r="C2012">
        <v>3.0000000000000001E-3</v>
      </c>
    </row>
    <row r="2013" spans="1:3" x14ac:dyDescent="0.25">
      <c r="A2013">
        <v>2012</v>
      </c>
      <c r="B2013" t="s">
        <v>2895</v>
      </c>
      <c r="C2013">
        <v>3.0000000000000001E-3</v>
      </c>
    </row>
    <row r="2014" spans="1:3" x14ac:dyDescent="0.25">
      <c r="A2014">
        <v>2013</v>
      </c>
      <c r="B2014" t="s">
        <v>2896</v>
      </c>
      <c r="C2014">
        <v>3.0000000000000001E-3</v>
      </c>
    </row>
    <row r="2015" spans="1:3" x14ac:dyDescent="0.25">
      <c r="A2015">
        <v>2014</v>
      </c>
      <c r="B2015" t="s">
        <v>2897</v>
      </c>
      <c r="C2015">
        <v>3.0000000000000001E-3</v>
      </c>
    </row>
    <row r="2016" spans="1:3" x14ac:dyDescent="0.25">
      <c r="A2016">
        <v>2015</v>
      </c>
      <c r="B2016" t="s">
        <v>2898</v>
      </c>
      <c r="C2016">
        <v>3.0000000000000001E-3</v>
      </c>
    </row>
    <row r="2017" spans="1:3" x14ac:dyDescent="0.25">
      <c r="A2017">
        <v>2016</v>
      </c>
      <c r="B2017" t="s">
        <v>2899</v>
      </c>
      <c r="C2017">
        <v>3.0000000000000001E-3</v>
      </c>
    </row>
    <row r="2018" spans="1:3" x14ac:dyDescent="0.25">
      <c r="A2018">
        <v>2017</v>
      </c>
      <c r="B2018" t="s">
        <v>2900</v>
      </c>
      <c r="C2018">
        <v>3.0000000000000001E-3</v>
      </c>
    </row>
    <row r="2019" spans="1:3" x14ac:dyDescent="0.25">
      <c r="A2019">
        <v>2018</v>
      </c>
      <c r="B2019" t="s">
        <v>2901</v>
      </c>
      <c r="C2019">
        <v>3.0000000000000001E-3</v>
      </c>
    </row>
    <row r="2020" spans="1:3" x14ac:dyDescent="0.25">
      <c r="A2020">
        <v>2019</v>
      </c>
      <c r="B2020" t="s">
        <v>2902</v>
      </c>
      <c r="C2020">
        <v>3.0000000000000001E-3</v>
      </c>
    </row>
    <row r="2021" spans="1:3" x14ac:dyDescent="0.25">
      <c r="A2021">
        <v>2020</v>
      </c>
      <c r="B2021" t="s">
        <v>2903</v>
      </c>
      <c r="C2021">
        <v>3.0000000000000001E-3</v>
      </c>
    </row>
    <row r="2022" spans="1:3" x14ac:dyDescent="0.25">
      <c r="A2022">
        <v>2021</v>
      </c>
      <c r="B2022" t="s">
        <v>2904</v>
      </c>
      <c r="C2022">
        <v>3.0000000000000001E-3</v>
      </c>
    </row>
    <row r="2023" spans="1:3" x14ac:dyDescent="0.25">
      <c r="A2023">
        <v>2022</v>
      </c>
      <c r="B2023" t="s">
        <v>2905</v>
      </c>
      <c r="C2023">
        <v>3.0000000000000001E-3</v>
      </c>
    </row>
    <row r="2024" spans="1:3" x14ac:dyDescent="0.25">
      <c r="A2024">
        <v>2023</v>
      </c>
      <c r="B2024" t="s">
        <v>2906</v>
      </c>
      <c r="C2024">
        <v>3.0000000000000001E-3</v>
      </c>
    </row>
    <row r="2025" spans="1:3" x14ac:dyDescent="0.25">
      <c r="A2025">
        <v>2024</v>
      </c>
      <c r="B2025" t="s">
        <v>2907</v>
      </c>
      <c r="C2025">
        <v>3.0000000000000001E-3</v>
      </c>
    </row>
    <row r="2026" spans="1:3" x14ac:dyDescent="0.25">
      <c r="A2026">
        <v>2025</v>
      </c>
      <c r="B2026" t="s">
        <v>2908</v>
      </c>
      <c r="C2026">
        <v>2E-3</v>
      </c>
    </row>
    <row r="2027" spans="1:3" x14ac:dyDescent="0.25">
      <c r="A2027">
        <v>2026</v>
      </c>
      <c r="B2027" t="s">
        <v>2909</v>
      </c>
      <c r="C2027">
        <v>2E-3</v>
      </c>
    </row>
    <row r="2028" spans="1:3" x14ac:dyDescent="0.25">
      <c r="A2028">
        <v>2027</v>
      </c>
      <c r="B2028" t="s">
        <v>2910</v>
      </c>
      <c r="C2028">
        <v>2E-3</v>
      </c>
    </row>
    <row r="2029" spans="1:3" x14ac:dyDescent="0.25">
      <c r="A2029">
        <v>2028</v>
      </c>
      <c r="B2029" t="s">
        <v>2911</v>
      </c>
      <c r="C2029">
        <v>2E-3</v>
      </c>
    </row>
    <row r="2030" spans="1:3" x14ac:dyDescent="0.25">
      <c r="A2030">
        <v>2029</v>
      </c>
      <c r="B2030" t="s">
        <v>2912</v>
      </c>
      <c r="C2030">
        <v>2E-3</v>
      </c>
    </row>
    <row r="2031" spans="1:3" x14ac:dyDescent="0.25">
      <c r="A2031">
        <v>2030</v>
      </c>
      <c r="B2031" t="s">
        <v>2913</v>
      </c>
      <c r="C2031">
        <v>2E-3</v>
      </c>
    </row>
    <row r="2032" spans="1:3" x14ac:dyDescent="0.25">
      <c r="A2032">
        <v>2031</v>
      </c>
      <c r="B2032" t="s">
        <v>2914</v>
      </c>
      <c r="C2032">
        <v>2E-3</v>
      </c>
    </row>
    <row r="2033" spans="1:3" x14ac:dyDescent="0.25">
      <c r="A2033">
        <v>2032</v>
      </c>
      <c r="B2033" t="s">
        <v>2915</v>
      </c>
      <c r="C2033">
        <v>2E-3</v>
      </c>
    </row>
    <row r="2034" spans="1:3" x14ac:dyDescent="0.25">
      <c r="A2034">
        <v>2033</v>
      </c>
      <c r="B2034" t="s">
        <v>2916</v>
      </c>
      <c r="C2034">
        <v>2E-3</v>
      </c>
    </row>
    <row r="2035" spans="1:3" x14ac:dyDescent="0.25">
      <c r="A2035">
        <v>2034</v>
      </c>
      <c r="B2035" t="s">
        <v>2917</v>
      </c>
      <c r="C2035">
        <v>2E-3</v>
      </c>
    </row>
    <row r="2036" spans="1:3" x14ac:dyDescent="0.25">
      <c r="A2036">
        <v>2035</v>
      </c>
      <c r="B2036" t="s">
        <v>2918</v>
      </c>
      <c r="C2036">
        <v>2E-3</v>
      </c>
    </row>
    <row r="2037" spans="1:3" x14ac:dyDescent="0.25">
      <c r="A2037">
        <v>2036</v>
      </c>
      <c r="B2037" t="s">
        <v>2919</v>
      </c>
      <c r="C2037">
        <v>2E-3</v>
      </c>
    </row>
    <row r="2038" spans="1:3" x14ac:dyDescent="0.25">
      <c r="A2038">
        <v>2037</v>
      </c>
      <c r="B2038" t="s">
        <v>2920</v>
      </c>
      <c r="C2038">
        <v>2E-3</v>
      </c>
    </row>
    <row r="2039" spans="1:3" x14ac:dyDescent="0.25">
      <c r="A2039">
        <v>2038</v>
      </c>
      <c r="B2039" t="s">
        <v>2921</v>
      </c>
      <c r="C2039">
        <v>2E-3</v>
      </c>
    </row>
    <row r="2040" spans="1:3" x14ac:dyDescent="0.25">
      <c r="A2040">
        <v>2039</v>
      </c>
      <c r="B2040" t="s">
        <v>2922</v>
      </c>
      <c r="C2040">
        <v>2E-3</v>
      </c>
    </row>
    <row r="2041" spans="1:3" x14ac:dyDescent="0.25">
      <c r="A2041">
        <v>2040</v>
      </c>
      <c r="B2041" t="s">
        <v>2923</v>
      </c>
      <c r="C2041">
        <v>2E-3</v>
      </c>
    </row>
    <row r="2042" spans="1:3" x14ac:dyDescent="0.25">
      <c r="A2042">
        <v>2041</v>
      </c>
      <c r="B2042" t="s">
        <v>2924</v>
      </c>
      <c r="C2042">
        <v>2E-3</v>
      </c>
    </row>
    <row r="2043" spans="1:3" x14ac:dyDescent="0.25">
      <c r="A2043">
        <v>2042</v>
      </c>
      <c r="B2043" t="s">
        <v>2925</v>
      </c>
      <c r="C2043">
        <v>2E-3</v>
      </c>
    </row>
    <row r="2044" spans="1:3" x14ac:dyDescent="0.25">
      <c r="A2044">
        <v>2043</v>
      </c>
      <c r="B2044" t="s">
        <v>2926</v>
      </c>
      <c r="C2044">
        <v>2E-3</v>
      </c>
    </row>
    <row r="2045" spans="1:3" x14ac:dyDescent="0.25">
      <c r="A2045">
        <v>2044</v>
      </c>
      <c r="B2045" t="s">
        <v>2927</v>
      </c>
      <c r="C2045">
        <v>2E-3</v>
      </c>
    </row>
    <row r="2046" spans="1:3" x14ac:dyDescent="0.25">
      <c r="A2046">
        <v>2045</v>
      </c>
      <c r="B2046" t="s">
        <v>2928</v>
      </c>
      <c r="C2046">
        <v>2E-3</v>
      </c>
    </row>
    <row r="2047" spans="1:3" x14ac:dyDescent="0.25">
      <c r="A2047">
        <v>2046</v>
      </c>
      <c r="B2047" t="s">
        <v>2929</v>
      </c>
      <c r="C2047">
        <v>2E-3</v>
      </c>
    </row>
    <row r="2048" spans="1:3" x14ac:dyDescent="0.25">
      <c r="A2048">
        <v>2047</v>
      </c>
      <c r="B2048" t="s">
        <v>2930</v>
      </c>
      <c r="C2048">
        <v>2E-3</v>
      </c>
    </row>
    <row r="2049" spans="1:3" x14ac:dyDescent="0.25">
      <c r="A2049">
        <v>2048</v>
      </c>
      <c r="B2049" t="s">
        <v>2931</v>
      </c>
      <c r="C2049">
        <v>2E-3</v>
      </c>
    </row>
    <row r="2050" spans="1:3" x14ac:dyDescent="0.25">
      <c r="A2050">
        <v>2049</v>
      </c>
      <c r="B2050" t="s">
        <v>2932</v>
      </c>
      <c r="C2050">
        <v>2E-3</v>
      </c>
    </row>
    <row r="2051" spans="1:3" x14ac:dyDescent="0.25">
      <c r="A2051">
        <v>2050</v>
      </c>
      <c r="B2051" t="s">
        <v>2933</v>
      </c>
      <c r="C2051">
        <v>2E-3</v>
      </c>
    </row>
    <row r="2052" spans="1:3" x14ac:dyDescent="0.25">
      <c r="A2052">
        <v>2051</v>
      </c>
      <c r="B2052" t="s">
        <v>2934</v>
      </c>
      <c r="C2052">
        <v>2E-3</v>
      </c>
    </row>
    <row r="2053" spans="1:3" x14ac:dyDescent="0.25">
      <c r="A2053">
        <v>2052</v>
      </c>
      <c r="B2053" t="s">
        <v>2935</v>
      </c>
      <c r="C2053">
        <v>2E-3</v>
      </c>
    </row>
    <row r="2054" spans="1:3" x14ac:dyDescent="0.25">
      <c r="A2054">
        <v>2053</v>
      </c>
      <c r="B2054" t="s">
        <v>2936</v>
      </c>
      <c r="C2054">
        <v>2E-3</v>
      </c>
    </row>
    <row r="2055" spans="1:3" x14ac:dyDescent="0.25">
      <c r="A2055">
        <v>2054</v>
      </c>
      <c r="B2055" t="s">
        <v>2937</v>
      </c>
      <c r="C2055">
        <v>2E-3</v>
      </c>
    </row>
    <row r="2056" spans="1:3" x14ac:dyDescent="0.25">
      <c r="A2056">
        <v>2055</v>
      </c>
      <c r="B2056" t="s">
        <v>2938</v>
      </c>
      <c r="C2056">
        <v>2E-3</v>
      </c>
    </row>
    <row r="2057" spans="1:3" x14ac:dyDescent="0.25">
      <c r="A2057">
        <v>2056</v>
      </c>
      <c r="B2057" t="s">
        <v>2939</v>
      </c>
      <c r="C2057">
        <v>2E-3</v>
      </c>
    </row>
    <row r="2058" spans="1:3" x14ac:dyDescent="0.25">
      <c r="A2058">
        <v>2057</v>
      </c>
      <c r="B2058" t="s">
        <v>2940</v>
      </c>
      <c r="C2058">
        <v>2E-3</v>
      </c>
    </row>
    <row r="2059" spans="1:3" x14ac:dyDescent="0.25">
      <c r="A2059">
        <v>2058</v>
      </c>
      <c r="B2059" t="s">
        <v>2941</v>
      </c>
      <c r="C2059">
        <v>2E-3</v>
      </c>
    </row>
    <row r="2060" spans="1:3" x14ac:dyDescent="0.25">
      <c r="A2060">
        <v>2059</v>
      </c>
      <c r="B2060" t="s">
        <v>2942</v>
      </c>
      <c r="C2060">
        <v>2E-3</v>
      </c>
    </row>
    <row r="2061" spans="1:3" x14ac:dyDescent="0.25">
      <c r="A2061">
        <v>2060</v>
      </c>
      <c r="B2061" t="s">
        <v>2943</v>
      </c>
      <c r="C2061">
        <v>2E-3</v>
      </c>
    </row>
    <row r="2062" spans="1:3" x14ac:dyDescent="0.25">
      <c r="A2062">
        <v>2061</v>
      </c>
      <c r="B2062" t="s">
        <v>2944</v>
      </c>
      <c r="C2062">
        <v>2E-3</v>
      </c>
    </row>
    <row r="2063" spans="1:3" x14ac:dyDescent="0.25">
      <c r="A2063">
        <v>2062</v>
      </c>
      <c r="B2063" t="s">
        <v>2945</v>
      </c>
      <c r="C2063">
        <v>2E-3</v>
      </c>
    </row>
    <row r="2064" spans="1:3" x14ac:dyDescent="0.25">
      <c r="A2064">
        <v>2063</v>
      </c>
      <c r="B2064" t="s">
        <v>2946</v>
      </c>
      <c r="C2064">
        <v>2E-3</v>
      </c>
    </row>
    <row r="2065" spans="1:3" x14ac:dyDescent="0.25">
      <c r="A2065">
        <v>2064</v>
      </c>
      <c r="B2065" t="s">
        <v>2947</v>
      </c>
      <c r="C2065">
        <v>2E-3</v>
      </c>
    </row>
    <row r="2066" spans="1:3" x14ac:dyDescent="0.25">
      <c r="A2066">
        <v>2065</v>
      </c>
      <c r="B2066" t="s">
        <v>2948</v>
      </c>
      <c r="C2066">
        <v>2E-3</v>
      </c>
    </row>
    <row r="2067" spans="1:3" x14ac:dyDescent="0.25">
      <c r="A2067">
        <v>2066</v>
      </c>
      <c r="B2067" t="s">
        <v>2949</v>
      </c>
      <c r="C2067">
        <v>2E-3</v>
      </c>
    </row>
    <row r="2068" spans="1:3" x14ac:dyDescent="0.25">
      <c r="A2068">
        <v>2067</v>
      </c>
      <c r="B2068" t="s">
        <v>2950</v>
      </c>
      <c r="C2068">
        <v>2E-3</v>
      </c>
    </row>
    <row r="2069" spans="1:3" x14ac:dyDescent="0.25">
      <c r="A2069">
        <v>2068</v>
      </c>
      <c r="B2069" t="s">
        <v>2951</v>
      </c>
      <c r="C2069">
        <v>2E-3</v>
      </c>
    </row>
    <row r="2070" spans="1:3" x14ac:dyDescent="0.25">
      <c r="A2070">
        <v>2069</v>
      </c>
      <c r="B2070" t="s">
        <v>2952</v>
      </c>
      <c r="C2070">
        <v>2E-3</v>
      </c>
    </row>
    <row r="2071" spans="1:3" x14ac:dyDescent="0.25">
      <c r="A2071">
        <v>2070</v>
      </c>
      <c r="B2071" t="s">
        <v>2953</v>
      </c>
      <c r="C2071">
        <v>2E-3</v>
      </c>
    </row>
    <row r="2072" spans="1:3" x14ac:dyDescent="0.25">
      <c r="A2072">
        <v>2071</v>
      </c>
      <c r="B2072" t="s">
        <v>2954</v>
      </c>
      <c r="C2072">
        <v>2E-3</v>
      </c>
    </row>
    <row r="2073" spans="1:3" x14ac:dyDescent="0.25">
      <c r="A2073">
        <v>2072</v>
      </c>
      <c r="B2073" t="s">
        <v>2955</v>
      </c>
      <c r="C2073">
        <v>2E-3</v>
      </c>
    </row>
    <row r="2074" spans="1:3" x14ac:dyDescent="0.25">
      <c r="A2074">
        <v>2073</v>
      </c>
      <c r="B2074" t="s">
        <v>2956</v>
      </c>
      <c r="C2074">
        <v>2E-3</v>
      </c>
    </row>
    <row r="2075" spans="1:3" x14ac:dyDescent="0.25">
      <c r="A2075">
        <v>2074</v>
      </c>
      <c r="B2075" t="s">
        <v>2957</v>
      </c>
      <c r="C2075">
        <v>2E-3</v>
      </c>
    </row>
    <row r="2076" spans="1:3" x14ac:dyDescent="0.25">
      <c r="A2076">
        <v>2075</v>
      </c>
      <c r="B2076" t="s">
        <v>2958</v>
      </c>
      <c r="C2076">
        <v>2E-3</v>
      </c>
    </row>
    <row r="2077" spans="1:3" x14ac:dyDescent="0.25">
      <c r="A2077">
        <v>2076</v>
      </c>
      <c r="B2077" t="s">
        <v>2959</v>
      </c>
      <c r="C2077">
        <v>2E-3</v>
      </c>
    </row>
    <row r="2078" spans="1:3" x14ac:dyDescent="0.25">
      <c r="A2078">
        <v>2077</v>
      </c>
      <c r="B2078" t="s">
        <v>2960</v>
      </c>
      <c r="C2078">
        <v>2E-3</v>
      </c>
    </row>
    <row r="2079" spans="1:3" x14ac:dyDescent="0.25">
      <c r="A2079">
        <v>2078</v>
      </c>
      <c r="B2079" t="s">
        <v>2961</v>
      </c>
      <c r="C2079">
        <v>2E-3</v>
      </c>
    </row>
    <row r="2080" spans="1:3" x14ac:dyDescent="0.25">
      <c r="A2080">
        <v>2079</v>
      </c>
      <c r="B2080" t="s">
        <v>2962</v>
      </c>
      <c r="C2080">
        <v>2E-3</v>
      </c>
    </row>
    <row r="2081" spans="1:3" x14ac:dyDescent="0.25">
      <c r="A2081">
        <v>2080</v>
      </c>
      <c r="B2081" t="s">
        <v>2963</v>
      </c>
      <c r="C2081">
        <v>2E-3</v>
      </c>
    </row>
    <row r="2082" spans="1:3" x14ac:dyDescent="0.25">
      <c r="A2082">
        <v>2081</v>
      </c>
      <c r="B2082" t="s">
        <v>2964</v>
      </c>
      <c r="C2082">
        <v>2E-3</v>
      </c>
    </row>
    <row r="2083" spans="1:3" x14ac:dyDescent="0.25">
      <c r="A2083">
        <v>2082</v>
      </c>
      <c r="B2083" t="s">
        <v>2965</v>
      </c>
      <c r="C2083">
        <v>2E-3</v>
      </c>
    </row>
    <row r="2084" spans="1:3" x14ac:dyDescent="0.25">
      <c r="A2084">
        <v>2083</v>
      </c>
      <c r="B2084" t="s">
        <v>2966</v>
      </c>
      <c r="C2084">
        <v>2E-3</v>
      </c>
    </row>
    <row r="2085" spans="1:3" x14ac:dyDescent="0.25">
      <c r="A2085">
        <v>2084</v>
      </c>
      <c r="B2085" t="s">
        <v>2967</v>
      </c>
      <c r="C2085">
        <v>2E-3</v>
      </c>
    </row>
    <row r="2086" spans="1:3" x14ac:dyDescent="0.25">
      <c r="A2086">
        <v>2085</v>
      </c>
      <c r="B2086" t="s">
        <v>2968</v>
      </c>
      <c r="C2086">
        <v>2E-3</v>
      </c>
    </row>
    <row r="2087" spans="1:3" x14ac:dyDescent="0.25">
      <c r="A2087">
        <v>2086</v>
      </c>
      <c r="B2087" t="s">
        <v>2969</v>
      </c>
      <c r="C2087">
        <v>2E-3</v>
      </c>
    </row>
    <row r="2088" spans="1:3" x14ac:dyDescent="0.25">
      <c r="A2088">
        <v>2087</v>
      </c>
      <c r="B2088" t="s">
        <v>2970</v>
      </c>
      <c r="C2088">
        <v>2E-3</v>
      </c>
    </row>
    <row r="2089" spans="1:3" x14ac:dyDescent="0.25">
      <c r="A2089">
        <v>2088</v>
      </c>
      <c r="B2089" t="s">
        <v>2971</v>
      </c>
      <c r="C2089">
        <v>2E-3</v>
      </c>
    </row>
    <row r="2090" spans="1:3" x14ac:dyDescent="0.25">
      <c r="A2090">
        <v>2089</v>
      </c>
      <c r="B2090" t="s">
        <v>2972</v>
      </c>
      <c r="C2090">
        <v>2E-3</v>
      </c>
    </row>
    <row r="2091" spans="1:3" x14ac:dyDescent="0.25">
      <c r="A2091">
        <v>2090</v>
      </c>
      <c r="B2091" t="s">
        <v>2973</v>
      </c>
      <c r="C2091">
        <v>2E-3</v>
      </c>
    </row>
    <row r="2092" spans="1:3" x14ac:dyDescent="0.25">
      <c r="A2092">
        <v>2091</v>
      </c>
      <c r="B2092" t="s">
        <v>2974</v>
      </c>
      <c r="C2092">
        <v>2E-3</v>
      </c>
    </row>
    <row r="2093" spans="1:3" x14ac:dyDescent="0.25">
      <c r="A2093">
        <v>2092</v>
      </c>
      <c r="B2093" t="s">
        <v>2975</v>
      </c>
      <c r="C2093">
        <v>2E-3</v>
      </c>
    </row>
    <row r="2094" spans="1:3" x14ac:dyDescent="0.25">
      <c r="A2094">
        <v>2093</v>
      </c>
      <c r="B2094" t="s">
        <v>2976</v>
      </c>
      <c r="C2094">
        <v>2E-3</v>
      </c>
    </row>
    <row r="2095" spans="1:3" x14ac:dyDescent="0.25">
      <c r="A2095">
        <v>2094</v>
      </c>
      <c r="B2095" t="s">
        <v>2977</v>
      </c>
      <c r="C2095">
        <v>2E-3</v>
      </c>
    </row>
    <row r="2096" spans="1:3" x14ac:dyDescent="0.25">
      <c r="A2096">
        <v>2095</v>
      </c>
      <c r="B2096" t="s">
        <v>2978</v>
      </c>
      <c r="C2096">
        <v>2E-3</v>
      </c>
    </row>
    <row r="2097" spans="1:3" x14ac:dyDescent="0.25">
      <c r="A2097">
        <v>2096</v>
      </c>
      <c r="B2097" t="s">
        <v>2979</v>
      </c>
      <c r="C2097">
        <v>2E-3</v>
      </c>
    </row>
    <row r="2098" spans="1:3" x14ac:dyDescent="0.25">
      <c r="A2098">
        <v>2097</v>
      </c>
      <c r="B2098" t="s">
        <v>2980</v>
      </c>
      <c r="C2098">
        <v>2E-3</v>
      </c>
    </row>
    <row r="2099" spans="1:3" x14ac:dyDescent="0.25">
      <c r="A2099">
        <v>2098</v>
      </c>
      <c r="B2099" t="s">
        <v>2981</v>
      </c>
      <c r="C2099">
        <v>2E-3</v>
      </c>
    </row>
    <row r="2100" spans="1:3" x14ac:dyDescent="0.25">
      <c r="A2100">
        <v>2099</v>
      </c>
      <c r="B2100" t="s">
        <v>2982</v>
      </c>
      <c r="C2100">
        <v>2E-3</v>
      </c>
    </row>
    <row r="2101" spans="1:3" x14ac:dyDescent="0.25">
      <c r="A2101">
        <v>2100</v>
      </c>
      <c r="B2101" t="s">
        <v>2983</v>
      </c>
      <c r="C2101">
        <v>2E-3</v>
      </c>
    </row>
    <row r="2102" spans="1:3" x14ac:dyDescent="0.25">
      <c r="A2102">
        <v>2101</v>
      </c>
      <c r="B2102" t="s">
        <v>2984</v>
      </c>
      <c r="C2102">
        <v>2E-3</v>
      </c>
    </row>
    <row r="2103" spans="1:3" x14ac:dyDescent="0.25">
      <c r="A2103">
        <v>2102</v>
      </c>
      <c r="B2103" t="s">
        <v>2985</v>
      </c>
      <c r="C2103">
        <v>2E-3</v>
      </c>
    </row>
    <row r="2104" spans="1:3" x14ac:dyDescent="0.25">
      <c r="A2104">
        <v>2103</v>
      </c>
      <c r="B2104" t="s">
        <v>2986</v>
      </c>
      <c r="C2104">
        <v>2E-3</v>
      </c>
    </row>
    <row r="2105" spans="1:3" x14ac:dyDescent="0.25">
      <c r="A2105">
        <v>2104</v>
      </c>
      <c r="B2105" t="s">
        <v>2987</v>
      </c>
      <c r="C2105">
        <v>2E-3</v>
      </c>
    </row>
    <row r="2106" spans="1:3" x14ac:dyDescent="0.25">
      <c r="A2106">
        <v>2105</v>
      </c>
      <c r="B2106" t="s">
        <v>2988</v>
      </c>
      <c r="C2106">
        <v>2E-3</v>
      </c>
    </row>
    <row r="2107" spans="1:3" x14ac:dyDescent="0.25">
      <c r="A2107">
        <v>2106</v>
      </c>
      <c r="B2107" t="s">
        <v>2989</v>
      </c>
      <c r="C2107">
        <v>2E-3</v>
      </c>
    </row>
    <row r="2108" spans="1:3" x14ac:dyDescent="0.25">
      <c r="A2108">
        <v>2107</v>
      </c>
      <c r="B2108" t="s">
        <v>2990</v>
      </c>
      <c r="C2108">
        <v>2E-3</v>
      </c>
    </row>
    <row r="2109" spans="1:3" x14ac:dyDescent="0.25">
      <c r="A2109">
        <v>2108</v>
      </c>
      <c r="B2109" t="s">
        <v>2991</v>
      </c>
      <c r="C2109">
        <v>2E-3</v>
      </c>
    </row>
    <row r="2110" spans="1:3" x14ac:dyDescent="0.25">
      <c r="A2110">
        <v>2109</v>
      </c>
      <c r="B2110" t="s">
        <v>2992</v>
      </c>
      <c r="C2110">
        <v>2E-3</v>
      </c>
    </row>
    <row r="2111" spans="1:3" x14ac:dyDescent="0.25">
      <c r="A2111">
        <v>2110</v>
      </c>
      <c r="B2111" t="s">
        <v>2993</v>
      </c>
      <c r="C2111">
        <v>2E-3</v>
      </c>
    </row>
    <row r="2112" spans="1:3" x14ac:dyDescent="0.25">
      <c r="A2112">
        <v>2111</v>
      </c>
      <c r="B2112" t="s">
        <v>2994</v>
      </c>
      <c r="C2112">
        <v>2E-3</v>
      </c>
    </row>
    <row r="2113" spans="1:3" x14ac:dyDescent="0.25">
      <c r="A2113">
        <v>2112</v>
      </c>
      <c r="B2113" t="s">
        <v>2995</v>
      </c>
      <c r="C2113">
        <v>2E-3</v>
      </c>
    </row>
    <row r="2114" spans="1:3" x14ac:dyDescent="0.25">
      <c r="A2114">
        <v>2113</v>
      </c>
      <c r="B2114" t="s">
        <v>2996</v>
      </c>
      <c r="C2114">
        <v>2E-3</v>
      </c>
    </row>
    <row r="2115" spans="1:3" x14ac:dyDescent="0.25">
      <c r="A2115">
        <v>2114</v>
      </c>
      <c r="B2115" t="s">
        <v>2997</v>
      </c>
      <c r="C2115">
        <v>2E-3</v>
      </c>
    </row>
    <row r="2116" spans="1:3" x14ac:dyDescent="0.25">
      <c r="A2116">
        <v>2115</v>
      </c>
      <c r="B2116" t="s">
        <v>2998</v>
      </c>
      <c r="C2116">
        <v>2E-3</v>
      </c>
    </row>
    <row r="2117" spans="1:3" x14ac:dyDescent="0.25">
      <c r="A2117">
        <v>2116</v>
      </c>
      <c r="B2117" t="s">
        <v>2999</v>
      </c>
      <c r="C2117">
        <v>2E-3</v>
      </c>
    </row>
    <row r="2118" spans="1:3" x14ac:dyDescent="0.25">
      <c r="A2118">
        <v>2117</v>
      </c>
      <c r="B2118" t="s">
        <v>2882</v>
      </c>
      <c r="C2118">
        <v>2E-3</v>
      </c>
    </row>
    <row r="2119" spans="1:3" x14ac:dyDescent="0.25">
      <c r="A2119">
        <v>2118</v>
      </c>
      <c r="B2119" t="s">
        <v>3000</v>
      </c>
      <c r="C2119">
        <v>2E-3</v>
      </c>
    </row>
    <row r="2120" spans="1:3" x14ac:dyDescent="0.25">
      <c r="A2120">
        <v>2119</v>
      </c>
      <c r="B2120" t="s">
        <v>3001</v>
      </c>
      <c r="C2120">
        <v>2E-3</v>
      </c>
    </row>
    <row r="2121" spans="1:3" x14ac:dyDescent="0.25">
      <c r="A2121">
        <v>2120</v>
      </c>
      <c r="B2121" t="s">
        <v>3002</v>
      </c>
      <c r="C2121">
        <v>2E-3</v>
      </c>
    </row>
    <row r="2122" spans="1:3" x14ac:dyDescent="0.25">
      <c r="A2122">
        <v>2121</v>
      </c>
      <c r="B2122" t="s">
        <v>3003</v>
      </c>
      <c r="C2122">
        <v>2E-3</v>
      </c>
    </row>
    <row r="2123" spans="1:3" x14ac:dyDescent="0.25">
      <c r="A2123">
        <v>2122</v>
      </c>
      <c r="B2123" t="s">
        <v>3004</v>
      </c>
      <c r="C2123">
        <v>2E-3</v>
      </c>
    </row>
    <row r="2124" spans="1:3" x14ac:dyDescent="0.25">
      <c r="A2124">
        <v>2123</v>
      </c>
      <c r="B2124" t="s">
        <v>3005</v>
      </c>
      <c r="C2124">
        <v>2E-3</v>
      </c>
    </row>
    <row r="2125" spans="1:3" x14ac:dyDescent="0.25">
      <c r="A2125">
        <v>2124</v>
      </c>
      <c r="B2125" t="s">
        <v>3006</v>
      </c>
      <c r="C2125">
        <v>2E-3</v>
      </c>
    </row>
    <row r="2126" spans="1:3" x14ac:dyDescent="0.25">
      <c r="A2126">
        <v>2125</v>
      </c>
      <c r="B2126" t="s">
        <v>3007</v>
      </c>
      <c r="C2126">
        <v>2E-3</v>
      </c>
    </row>
    <row r="2127" spans="1:3" x14ac:dyDescent="0.25">
      <c r="A2127">
        <v>2126</v>
      </c>
      <c r="B2127" t="s">
        <v>3008</v>
      </c>
      <c r="C2127">
        <v>2E-3</v>
      </c>
    </row>
    <row r="2128" spans="1:3" x14ac:dyDescent="0.25">
      <c r="A2128">
        <v>2127</v>
      </c>
      <c r="B2128" t="s">
        <v>3009</v>
      </c>
      <c r="C2128">
        <v>2E-3</v>
      </c>
    </row>
    <row r="2129" spans="1:3" x14ac:dyDescent="0.25">
      <c r="A2129">
        <v>2128</v>
      </c>
      <c r="B2129" t="s">
        <v>3010</v>
      </c>
      <c r="C2129">
        <v>2E-3</v>
      </c>
    </row>
    <row r="2130" spans="1:3" x14ac:dyDescent="0.25">
      <c r="A2130">
        <v>2129</v>
      </c>
      <c r="B2130" t="s">
        <v>3011</v>
      </c>
      <c r="C2130">
        <v>2E-3</v>
      </c>
    </row>
    <row r="2131" spans="1:3" x14ac:dyDescent="0.25">
      <c r="A2131">
        <v>2130</v>
      </c>
      <c r="B2131" t="s">
        <v>3012</v>
      </c>
      <c r="C2131">
        <v>2E-3</v>
      </c>
    </row>
    <row r="2132" spans="1:3" x14ac:dyDescent="0.25">
      <c r="A2132">
        <v>2131</v>
      </c>
      <c r="B2132" t="s">
        <v>3013</v>
      </c>
      <c r="C2132">
        <v>2E-3</v>
      </c>
    </row>
    <row r="2133" spans="1:3" x14ac:dyDescent="0.25">
      <c r="A2133">
        <v>2132</v>
      </c>
      <c r="B2133" t="s">
        <v>3014</v>
      </c>
      <c r="C2133">
        <v>2E-3</v>
      </c>
    </row>
    <row r="2134" spans="1:3" x14ac:dyDescent="0.25">
      <c r="A2134">
        <v>2133</v>
      </c>
      <c r="B2134" t="s">
        <v>3015</v>
      </c>
      <c r="C2134">
        <v>2E-3</v>
      </c>
    </row>
    <row r="2135" spans="1:3" x14ac:dyDescent="0.25">
      <c r="A2135">
        <v>2134</v>
      </c>
      <c r="B2135" t="s">
        <v>3016</v>
      </c>
      <c r="C2135">
        <v>2E-3</v>
      </c>
    </row>
    <row r="2136" spans="1:3" x14ac:dyDescent="0.25">
      <c r="A2136">
        <v>2135</v>
      </c>
      <c r="B2136" t="s">
        <v>3017</v>
      </c>
      <c r="C2136">
        <v>2E-3</v>
      </c>
    </row>
    <row r="2137" spans="1:3" x14ac:dyDescent="0.25">
      <c r="A2137">
        <v>2136</v>
      </c>
      <c r="B2137" t="s">
        <v>3018</v>
      </c>
      <c r="C2137">
        <v>2E-3</v>
      </c>
    </row>
    <row r="2138" spans="1:3" x14ac:dyDescent="0.25">
      <c r="A2138">
        <v>2137</v>
      </c>
      <c r="B2138" t="s">
        <v>3019</v>
      </c>
      <c r="C2138">
        <v>2E-3</v>
      </c>
    </row>
    <row r="2139" spans="1:3" x14ac:dyDescent="0.25">
      <c r="A2139">
        <v>2138</v>
      </c>
      <c r="B2139" t="s">
        <v>3020</v>
      </c>
      <c r="C2139">
        <v>2E-3</v>
      </c>
    </row>
    <row r="2140" spans="1:3" x14ac:dyDescent="0.25">
      <c r="A2140">
        <v>2139</v>
      </c>
      <c r="B2140" t="s">
        <v>3021</v>
      </c>
      <c r="C2140">
        <v>2E-3</v>
      </c>
    </row>
    <row r="2141" spans="1:3" x14ac:dyDescent="0.25">
      <c r="A2141">
        <v>2140</v>
      </c>
      <c r="B2141" t="s">
        <v>3022</v>
      </c>
      <c r="C2141">
        <v>2E-3</v>
      </c>
    </row>
    <row r="2142" spans="1:3" x14ac:dyDescent="0.25">
      <c r="A2142">
        <v>2141</v>
      </c>
      <c r="B2142" t="s">
        <v>3023</v>
      </c>
      <c r="C2142">
        <v>2E-3</v>
      </c>
    </row>
    <row r="2143" spans="1:3" x14ac:dyDescent="0.25">
      <c r="A2143">
        <v>2142</v>
      </c>
      <c r="B2143" t="s">
        <v>3024</v>
      </c>
      <c r="C2143">
        <v>2E-3</v>
      </c>
    </row>
    <row r="2144" spans="1:3" x14ac:dyDescent="0.25">
      <c r="A2144">
        <v>2143</v>
      </c>
      <c r="B2144" t="s">
        <v>3025</v>
      </c>
      <c r="C2144">
        <v>2E-3</v>
      </c>
    </row>
    <row r="2145" spans="1:3" x14ac:dyDescent="0.25">
      <c r="A2145">
        <v>2144</v>
      </c>
      <c r="B2145" t="s">
        <v>3026</v>
      </c>
      <c r="C2145">
        <v>2E-3</v>
      </c>
    </row>
    <row r="2146" spans="1:3" x14ac:dyDescent="0.25">
      <c r="A2146">
        <v>2145</v>
      </c>
      <c r="B2146" t="s">
        <v>3027</v>
      </c>
      <c r="C2146">
        <v>2E-3</v>
      </c>
    </row>
    <row r="2147" spans="1:3" x14ac:dyDescent="0.25">
      <c r="A2147">
        <v>2146</v>
      </c>
      <c r="B2147" t="s">
        <v>3028</v>
      </c>
      <c r="C2147">
        <v>2E-3</v>
      </c>
    </row>
    <row r="2148" spans="1:3" x14ac:dyDescent="0.25">
      <c r="A2148">
        <v>2147</v>
      </c>
      <c r="B2148" t="s">
        <v>3029</v>
      </c>
      <c r="C2148">
        <v>2E-3</v>
      </c>
    </row>
    <row r="2149" spans="1:3" x14ac:dyDescent="0.25">
      <c r="A2149">
        <v>2148</v>
      </c>
      <c r="B2149" t="s">
        <v>3030</v>
      </c>
      <c r="C2149">
        <v>2E-3</v>
      </c>
    </row>
    <row r="2150" spans="1:3" x14ac:dyDescent="0.25">
      <c r="A2150">
        <v>2149</v>
      </c>
      <c r="B2150" t="s">
        <v>3031</v>
      </c>
      <c r="C2150">
        <v>2E-3</v>
      </c>
    </row>
    <row r="2151" spans="1:3" x14ac:dyDescent="0.25">
      <c r="A2151">
        <v>2150</v>
      </c>
      <c r="B2151" t="s">
        <v>3032</v>
      </c>
      <c r="C2151">
        <v>2E-3</v>
      </c>
    </row>
    <row r="2152" spans="1:3" x14ac:dyDescent="0.25">
      <c r="A2152">
        <v>2151</v>
      </c>
      <c r="B2152" t="s">
        <v>3033</v>
      </c>
      <c r="C2152">
        <v>2E-3</v>
      </c>
    </row>
    <row r="2153" spans="1:3" x14ac:dyDescent="0.25">
      <c r="A2153">
        <v>2152</v>
      </c>
      <c r="B2153" t="s">
        <v>3034</v>
      </c>
      <c r="C2153">
        <v>2E-3</v>
      </c>
    </row>
    <row r="2154" spans="1:3" x14ac:dyDescent="0.25">
      <c r="A2154">
        <v>2153</v>
      </c>
      <c r="B2154" t="s">
        <v>3035</v>
      </c>
      <c r="C2154">
        <v>2E-3</v>
      </c>
    </row>
    <row r="2155" spans="1:3" x14ac:dyDescent="0.25">
      <c r="A2155">
        <v>2154</v>
      </c>
      <c r="B2155" t="s">
        <v>3036</v>
      </c>
      <c r="C2155">
        <v>2E-3</v>
      </c>
    </row>
    <row r="2156" spans="1:3" x14ac:dyDescent="0.25">
      <c r="A2156">
        <v>2155</v>
      </c>
      <c r="B2156" t="s">
        <v>3037</v>
      </c>
      <c r="C2156">
        <v>2E-3</v>
      </c>
    </row>
    <row r="2157" spans="1:3" x14ac:dyDescent="0.25">
      <c r="A2157">
        <v>2156</v>
      </c>
      <c r="B2157" t="s">
        <v>3038</v>
      </c>
      <c r="C2157">
        <v>2E-3</v>
      </c>
    </row>
    <row r="2158" spans="1:3" x14ac:dyDescent="0.25">
      <c r="A2158">
        <v>2157</v>
      </c>
      <c r="B2158" t="s">
        <v>3039</v>
      </c>
      <c r="C2158">
        <v>2E-3</v>
      </c>
    </row>
    <row r="2159" spans="1:3" x14ac:dyDescent="0.25">
      <c r="A2159">
        <v>2158</v>
      </c>
      <c r="B2159" t="s">
        <v>3040</v>
      </c>
      <c r="C2159">
        <v>2E-3</v>
      </c>
    </row>
    <row r="2160" spans="1:3" x14ac:dyDescent="0.25">
      <c r="A2160">
        <v>2159</v>
      </c>
      <c r="B2160" t="s">
        <v>3041</v>
      </c>
      <c r="C2160">
        <v>2E-3</v>
      </c>
    </row>
    <row r="2161" spans="1:3" x14ac:dyDescent="0.25">
      <c r="A2161">
        <v>2160</v>
      </c>
      <c r="B2161" t="s">
        <v>3042</v>
      </c>
      <c r="C2161">
        <v>2E-3</v>
      </c>
    </row>
    <row r="2162" spans="1:3" x14ac:dyDescent="0.25">
      <c r="A2162">
        <v>2161</v>
      </c>
      <c r="B2162" t="s">
        <v>3043</v>
      </c>
      <c r="C2162">
        <v>2E-3</v>
      </c>
    </row>
    <row r="2163" spans="1:3" x14ac:dyDescent="0.25">
      <c r="A2163">
        <v>2162</v>
      </c>
      <c r="B2163" t="s">
        <v>3044</v>
      </c>
      <c r="C2163">
        <v>2E-3</v>
      </c>
    </row>
    <row r="2164" spans="1:3" x14ac:dyDescent="0.25">
      <c r="A2164">
        <v>2163</v>
      </c>
      <c r="B2164" t="s">
        <v>3045</v>
      </c>
      <c r="C2164">
        <v>2E-3</v>
      </c>
    </row>
    <row r="2165" spans="1:3" x14ac:dyDescent="0.25">
      <c r="A2165">
        <v>2164</v>
      </c>
      <c r="B2165" t="s">
        <v>3046</v>
      </c>
      <c r="C2165">
        <v>2E-3</v>
      </c>
    </row>
    <row r="2166" spans="1:3" x14ac:dyDescent="0.25">
      <c r="A2166">
        <v>2165</v>
      </c>
      <c r="B2166" t="s">
        <v>3047</v>
      </c>
      <c r="C2166">
        <v>2E-3</v>
      </c>
    </row>
    <row r="2167" spans="1:3" x14ac:dyDescent="0.25">
      <c r="A2167">
        <v>2166</v>
      </c>
      <c r="B2167" t="s">
        <v>3048</v>
      </c>
      <c r="C2167">
        <v>2E-3</v>
      </c>
    </row>
    <row r="2168" spans="1:3" x14ac:dyDescent="0.25">
      <c r="A2168">
        <v>2167</v>
      </c>
      <c r="B2168" t="s">
        <v>3049</v>
      </c>
      <c r="C2168">
        <v>2E-3</v>
      </c>
    </row>
    <row r="2169" spans="1:3" x14ac:dyDescent="0.25">
      <c r="A2169">
        <v>2168</v>
      </c>
      <c r="B2169" t="s">
        <v>3050</v>
      </c>
      <c r="C2169">
        <v>2E-3</v>
      </c>
    </row>
    <row r="2170" spans="1:3" x14ac:dyDescent="0.25">
      <c r="A2170">
        <v>2169</v>
      </c>
      <c r="B2170" t="s">
        <v>3051</v>
      </c>
      <c r="C2170">
        <v>2E-3</v>
      </c>
    </row>
    <row r="2171" spans="1:3" x14ac:dyDescent="0.25">
      <c r="A2171">
        <v>2170</v>
      </c>
      <c r="B2171" t="s">
        <v>3052</v>
      </c>
      <c r="C2171">
        <v>2E-3</v>
      </c>
    </row>
    <row r="2172" spans="1:3" x14ac:dyDescent="0.25">
      <c r="A2172">
        <v>2171</v>
      </c>
      <c r="B2172" t="s">
        <v>3053</v>
      </c>
      <c r="C2172">
        <v>2E-3</v>
      </c>
    </row>
    <row r="2173" spans="1:3" x14ac:dyDescent="0.25">
      <c r="A2173">
        <v>2172</v>
      </c>
      <c r="B2173" t="s">
        <v>3054</v>
      </c>
      <c r="C2173">
        <v>2E-3</v>
      </c>
    </row>
    <row r="2174" spans="1:3" x14ac:dyDescent="0.25">
      <c r="A2174">
        <v>2173</v>
      </c>
      <c r="B2174" t="s">
        <v>3055</v>
      </c>
      <c r="C2174">
        <v>2E-3</v>
      </c>
    </row>
    <row r="2175" spans="1:3" x14ac:dyDescent="0.25">
      <c r="A2175">
        <v>2174</v>
      </c>
      <c r="B2175" t="s">
        <v>3056</v>
      </c>
      <c r="C2175">
        <v>2E-3</v>
      </c>
    </row>
    <row r="2176" spans="1:3" x14ac:dyDescent="0.25">
      <c r="A2176">
        <v>2175</v>
      </c>
      <c r="B2176" t="s">
        <v>3057</v>
      </c>
      <c r="C2176">
        <v>2E-3</v>
      </c>
    </row>
    <row r="2177" spans="1:3" x14ac:dyDescent="0.25">
      <c r="A2177">
        <v>2176</v>
      </c>
      <c r="B2177" t="s">
        <v>3058</v>
      </c>
      <c r="C2177">
        <v>2E-3</v>
      </c>
    </row>
    <row r="2178" spans="1:3" x14ac:dyDescent="0.25">
      <c r="A2178">
        <v>2177</v>
      </c>
      <c r="B2178" t="s">
        <v>3059</v>
      </c>
      <c r="C2178">
        <v>2E-3</v>
      </c>
    </row>
    <row r="2179" spans="1:3" x14ac:dyDescent="0.25">
      <c r="A2179">
        <v>2178</v>
      </c>
      <c r="B2179" t="s">
        <v>3060</v>
      </c>
      <c r="C2179">
        <v>2E-3</v>
      </c>
    </row>
    <row r="2180" spans="1:3" x14ac:dyDescent="0.25">
      <c r="A2180">
        <v>2179</v>
      </c>
      <c r="B2180" t="s">
        <v>3061</v>
      </c>
      <c r="C2180">
        <v>2E-3</v>
      </c>
    </row>
    <row r="2181" spans="1:3" x14ac:dyDescent="0.25">
      <c r="A2181">
        <v>2180</v>
      </c>
      <c r="B2181" t="s">
        <v>3062</v>
      </c>
      <c r="C2181">
        <v>2E-3</v>
      </c>
    </row>
    <row r="2182" spans="1:3" x14ac:dyDescent="0.25">
      <c r="A2182">
        <v>2181</v>
      </c>
      <c r="B2182" t="s">
        <v>3063</v>
      </c>
      <c r="C2182">
        <v>2E-3</v>
      </c>
    </row>
    <row r="2183" spans="1:3" x14ac:dyDescent="0.25">
      <c r="A2183">
        <v>2182</v>
      </c>
      <c r="B2183" t="s">
        <v>3064</v>
      </c>
      <c r="C2183">
        <v>2E-3</v>
      </c>
    </row>
    <row r="2184" spans="1:3" x14ac:dyDescent="0.25">
      <c r="A2184">
        <v>2183</v>
      </c>
      <c r="B2184" t="s">
        <v>3065</v>
      </c>
      <c r="C2184">
        <v>2E-3</v>
      </c>
    </row>
    <row r="2185" spans="1:3" x14ac:dyDescent="0.25">
      <c r="A2185">
        <v>2184</v>
      </c>
      <c r="B2185" t="s">
        <v>3066</v>
      </c>
      <c r="C2185">
        <v>2E-3</v>
      </c>
    </row>
    <row r="2186" spans="1:3" x14ac:dyDescent="0.25">
      <c r="A2186">
        <v>2185</v>
      </c>
      <c r="B2186" t="s">
        <v>3067</v>
      </c>
      <c r="C2186">
        <v>2E-3</v>
      </c>
    </row>
    <row r="2187" spans="1:3" x14ac:dyDescent="0.25">
      <c r="A2187">
        <v>2186</v>
      </c>
      <c r="B2187" t="s">
        <v>3068</v>
      </c>
      <c r="C2187">
        <v>2E-3</v>
      </c>
    </row>
    <row r="2188" spans="1:3" x14ac:dyDescent="0.25">
      <c r="A2188">
        <v>2187</v>
      </c>
      <c r="B2188" t="s">
        <v>3069</v>
      </c>
      <c r="C2188">
        <v>2E-3</v>
      </c>
    </row>
    <row r="2189" spans="1:3" x14ac:dyDescent="0.25">
      <c r="A2189">
        <v>2188</v>
      </c>
      <c r="B2189" t="s">
        <v>3070</v>
      </c>
      <c r="C2189">
        <v>2E-3</v>
      </c>
    </row>
    <row r="2190" spans="1:3" x14ac:dyDescent="0.25">
      <c r="A2190">
        <v>2189</v>
      </c>
      <c r="B2190" t="s">
        <v>3071</v>
      </c>
      <c r="C2190">
        <v>2E-3</v>
      </c>
    </row>
    <row r="2191" spans="1:3" x14ac:dyDescent="0.25">
      <c r="A2191">
        <v>2190</v>
      </c>
      <c r="B2191" t="s">
        <v>3072</v>
      </c>
      <c r="C2191">
        <v>2E-3</v>
      </c>
    </row>
    <row r="2192" spans="1:3" x14ac:dyDescent="0.25">
      <c r="A2192">
        <v>2191</v>
      </c>
      <c r="B2192" t="s">
        <v>3073</v>
      </c>
      <c r="C2192">
        <v>2E-3</v>
      </c>
    </row>
    <row r="2193" spans="1:3" x14ac:dyDescent="0.25">
      <c r="A2193">
        <v>2192</v>
      </c>
      <c r="B2193" t="s">
        <v>3074</v>
      </c>
      <c r="C2193">
        <v>2E-3</v>
      </c>
    </row>
    <row r="2194" spans="1:3" x14ac:dyDescent="0.25">
      <c r="A2194">
        <v>2193</v>
      </c>
      <c r="B2194" t="s">
        <v>3075</v>
      </c>
      <c r="C2194">
        <v>2E-3</v>
      </c>
    </row>
    <row r="2195" spans="1:3" x14ac:dyDescent="0.25">
      <c r="A2195">
        <v>2194</v>
      </c>
      <c r="B2195" t="s">
        <v>3076</v>
      </c>
      <c r="C2195">
        <v>2E-3</v>
      </c>
    </row>
    <row r="2196" spans="1:3" x14ac:dyDescent="0.25">
      <c r="A2196">
        <v>2195</v>
      </c>
      <c r="B2196" t="s">
        <v>3077</v>
      </c>
      <c r="C2196">
        <v>2E-3</v>
      </c>
    </row>
    <row r="2197" spans="1:3" x14ac:dyDescent="0.25">
      <c r="A2197">
        <v>2196</v>
      </c>
      <c r="B2197" t="s">
        <v>3078</v>
      </c>
      <c r="C2197">
        <v>2E-3</v>
      </c>
    </row>
    <row r="2198" spans="1:3" x14ac:dyDescent="0.25">
      <c r="A2198">
        <v>2197</v>
      </c>
      <c r="B2198" t="s">
        <v>3079</v>
      </c>
      <c r="C2198">
        <v>2E-3</v>
      </c>
    </row>
    <row r="2199" spans="1:3" x14ac:dyDescent="0.25">
      <c r="A2199">
        <v>2198</v>
      </c>
      <c r="B2199" t="s">
        <v>3080</v>
      </c>
      <c r="C2199">
        <v>2E-3</v>
      </c>
    </row>
    <row r="2200" spans="1:3" x14ac:dyDescent="0.25">
      <c r="A2200">
        <v>2199</v>
      </c>
      <c r="B2200" t="s">
        <v>3081</v>
      </c>
      <c r="C2200">
        <v>2E-3</v>
      </c>
    </row>
    <row r="2201" spans="1:3" x14ac:dyDescent="0.25">
      <c r="A2201">
        <v>2200</v>
      </c>
      <c r="B2201" t="s">
        <v>3082</v>
      </c>
      <c r="C2201">
        <v>2E-3</v>
      </c>
    </row>
    <row r="2202" spans="1:3" x14ac:dyDescent="0.25">
      <c r="A2202">
        <v>2201</v>
      </c>
      <c r="B2202" t="s">
        <v>3083</v>
      </c>
      <c r="C2202">
        <v>2E-3</v>
      </c>
    </row>
    <row r="2203" spans="1:3" x14ac:dyDescent="0.25">
      <c r="A2203">
        <v>2202</v>
      </c>
      <c r="B2203" t="s">
        <v>3084</v>
      </c>
      <c r="C2203">
        <v>2E-3</v>
      </c>
    </row>
    <row r="2204" spans="1:3" x14ac:dyDescent="0.25">
      <c r="A2204">
        <v>2203</v>
      </c>
      <c r="B2204" t="s">
        <v>3085</v>
      </c>
      <c r="C2204">
        <v>2E-3</v>
      </c>
    </row>
    <row r="2205" spans="1:3" x14ac:dyDescent="0.25">
      <c r="A2205">
        <v>2204</v>
      </c>
      <c r="B2205" t="s">
        <v>3086</v>
      </c>
      <c r="C2205">
        <v>2E-3</v>
      </c>
    </row>
    <row r="2206" spans="1:3" x14ac:dyDescent="0.25">
      <c r="A2206">
        <v>2205</v>
      </c>
      <c r="B2206" t="s">
        <v>3087</v>
      </c>
      <c r="C2206">
        <v>2E-3</v>
      </c>
    </row>
    <row r="2207" spans="1:3" x14ac:dyDescent="0.25">
      <c r="A2207">
        <v>2206</v>
      </c>
      <c r="B2207" t="s">
        <v>3088</v>
      </c>
      <c r="C2207">
        <v>2E-3</v>
      </c>
    </row>
    <row r="2208" spans="1:3" x14ac:dyDescent="0.25">
      <c r="A2208">
        <v>2207</v>
      </c>
      <c r="B2208" t="s">
        <v>3089</v>
      </c>
      <c r="C2208">
        <v>2E-3</v>
      </c>
    </row>
    <row r="2209" spans="1:3" x14ac:dyDescent="0.25">
      <c r="A2209">
        <v>2208</v>
      </c>
      <c r="B2209" t="s">
        <v>3090</v>
      </c>
      <c r="C2209">
        <v>2E-3</v>
      </c>
    </row>
    <row r="2210" spans="1:3" x14ac:dyDescent="0.25">
      <c r="A2210">
        <v>2209</v>
      </c>
      <c r="B2210" t="s">
        <v>3091</v>
      </c>
      <c r="C2210">
        <v>2E-3</v>
      </c>
    </row>
    <row r="2211" spans="1:3" x14ac:dyDescent="0.25">
      <c r="A2211">
        <v>2210</v>
      </c>
      <c r="B2211" t="s">
        <v>3092</v>
      </c>
      <c r="C2211">
        <v>2E-3</v>
      </c>
    </row>
    <row r="2212" spans="1:3" x14ac:dyDescent="0.25">
      <c r="A2212">
        <v>2211</v>
      </c>
      <c r="B2212" t="s">
        <v>3093</v>
      </c>
      <c r="C2212">
        <v>2E-3</v>
      </c>
    </row>
    <row r="2213" spans="1:3" x14ac:dyDescent="0.25">
      <c r="A2213">
        <v>2212</v>
      </c>
      <c r="B2213" t="s">
        <v>3094</v>
      </c>
      <c r="C2213">
        <v>2E-3</v>
      </c>
    </row>
    <row r="2214" spans="1:3" x14ac:dyDescent="0.25">
      <c r="A2214">
        <v>2213</v>
      </c>
      <c r="B2214" t="s">
        <v>3095</v>
      </c>
      <c r="C2214">
        <v>2E-3</v>
      </c>
    </row>
    <row r="2215" spans="1:3" x14ac:dyDescent="0.25">
      <c r="A2215">
        <v>2214</v>
      </c>
      <c r="B2215" t="s">
        <v>3096</v>
      </c>
      <c r="C2215">
        <v>2E-3</v>
      </c>
    </row>
    <row r="2216" spans="1:3" x14ac:dyDescent="0.25">
      <c r="A2216">
        <v>2215</v>
      </c>
      <c r="B2216" t="s">
        <v>3097</v>
      </c>
      <c r="C2216">
        <v>2E-3</v>
      </c>
    </row>
    <row r="2217" spans="1:3" x14ac:dyDescent="0.25">
      <c r="A2217">
        <v>2216</v>
      </c>
      <c r="B2217" t="s">
        <v>3098</v>
      </c>
      <c r="C2217">
        <v>2E-3</v>
      </c>
    </row>
    <row r="2218" spans="1:3" x14ac:dyDescent="0.25">
      <c r="A2218">
        <v>2217</v>
      </c>
      <c r="B2218" t="s">
        <v>3099</v>
      </c>
      <c r="C2218">
        <v>2E-3</v>
      </c>
    </row>
    <row r="2219" spans="1:3" x14ac:dyDescent="0.25">
      <c r="A2219">
        <v>2218</v>
      </c>
      <c r="B2219" t="s">
        <v>3100</v>
      </c>
      <c r="C2219">
        <v>2E-3</v>
      </c>
    </row>
    <row r="2220" spans="1:3" x14ac:dyDescent="0.25">
      <c r="A2220">
        <v>2219</v>
      </c>
      <c r="B2220" t="s">
        <v>3101</v>
      </c>
      <c r="C2220">
        <v>2E-3</v>
      </c>
    </row>
    <row r="2221" spans="1:3" x14ac:dyDescent="0.25">
      <c r="A2221">
        <v>2220</v>
      </c>
      <c r="B2221" t="s">
        <v>3102</v>
      </c>
      <c r="C2221">
        <v>2E-3</v>
      </c>
    </row>
    <row r="2222" spans="1:3" x14ac:dyDescent="0.25">
      <c r="A2222">
        <v>2221</v>
      </c>
      <c r="B2222" t="s">
        <v>3103</v>
      </c>
      <c r="C2222">
        <v>2E-3</v>
      </c>
    </row>
    <row r="2223" spans="1:3" x14ac:dyDescent="0.25">
      <c r="A2223">
        <v>2222</v>
      </c>
      <c r="B2223" t="s">
        <v>3104</v>
      </c>
      <c r="C2223">
        <v>2E-3</v>
      </c>
    </row>
    <row r="2224" spans="1:3" x14ac:dyDescent="0.25">
      <c r="A2224">
        <v>2223</v>
      </c>
      <c r="B2224" t="s">
        <v>3105</v>
      </c>
      <c r="C2224">
        <v>2E-3</v>
      </c>
    </row>
    <row r="2225" spans="1:3" x14ac:dyDescent="0.25">
      <c r="A2225">
        <v>2224</v>
      </c>
      <c r="B2225" t="s">
        <v>3106</v>
      </c>
      <c r="C2225">
        <v>2E-3</v>
      </c>
    </row>
    <row r="2226" spans="1:3" x14ac:dyDescent="0.25">
      <c r="A2226">
        <v>2225</v>
      </c>
      <c r="B2226" t="s">
        <v>3107</v>
      </c>
      <c r="C2226">
        <v>2E-3</v>
      </c>
    </row>
    <row r="2227" spans="1:3" x14ac:dyDescent="0.25">
      <c r="A2227">
        <v>2226</v>
      </c>
      <c r="B2227" t="s">
        <v>3108</v>
      </c>
      <c r="C2227">
        <v>2E-3</v>
      </c>
    </row>
    <row r="2228" spans="1:3" x14ac:dyDescent="0.25">
      <c r="A2228">
        <v>2227</v>
      </c>
      <c r="B2228" t="s">
        <v>3109</v>
      </c>
      <c r="C2228">
        <v>2E-3</v>
      </c>
    </row>
    <row r="2229" spans="1:3" x14ac:dyDescent="0.25">
      <c r="A2229">
        <v>2228</v>
      </c>
      <c r="B2229" t="s">
        <v>3110</v>
      </c>
      <c r="C2229">
        <v>2E-3</v>
      </c>
    </row>
    <row r="2230" spans="1:3" x14ac:dyDescent="0.25">
      <c r="A2230">
        <v>2229</v>
      </c>
      <c r="B2230" t="s">
        <v>3111</v>
      </c>
      <c r="C2230">
        <v>2E-3</v>
      </c>
    </row>
    <row r="2231" spans="1:3" x14ac:dyDescent="0.25">
      <c r="A2231">
        <v>2230</v>
      </c>
      <c r="B2231" t="s">
        <v>3112</v>
      </c>
      <c r="C2231">
        <v>2E-3</v>
      </c>
    </row>
    <row r="2232" spans="1:3" x14ac:dyDescent="0.25">
      <c r="A2232">
        <v>2231</v>
      </c>
      <c r="B2232" t="s">
        <v>3113</v>
      </c>
      <c r="C2232">
        <v>2E-3</v>
      </c>
    </row>
    <row r="2233" spans="1:3" x14ac:dyDescent="0.25">
      <c r="A2233">
        <v>2232</v>
      </c>
      <c r="B2233" t="s">
        <v>3114</v>
      </c>
      <c r="C2233">
        <v>2E-3</v>
      </c>
    </row>
    <row r="2234" spans="1:3" x14ac:dyDescent="0.25">
      <c r="A2234">
        <v>2233</v>
      </c>
      <c r="B2234" t="s">
        <v>3115</v>
      </c>
      <c r="C2234">
        <v>2E-3</v>
      </c>
    </row>
    <row r="2235" spans="1:3" x14ac:dyDescent="0.25">
      <c r="A2235">
        <v>2234</v>
      </c>
      <c r="B2235" t="s">
        <v>3116</v>
      </c>
      <c r="C2235">
        <v>2E-3</v>
      </c>
    </row>
    <row r="2236" spans="1:3" x14ac:dyDescent="0.25">
      <c r="A2236">
        <v>2235</v>
      </c>
      <c r="B2236" t="s">
        <v>3117</v>
      </c>
      <c r="C2236">
        <v>2E-3</v>
      </c>
    </row>
    <row r="2237" spans="1:3" x14ac:dyDescent="0.25">
      <c r="A2237">
        <v>2236</v>
      </c>
      <c r="B2237" t="s">
        <v>3118</v>
      </c>
      <c r="C2237">
        <v>2E-3</v>
      </c>
    </row>
    <row r="2238" spans="1:3" x14ac:dyDescent="0.25">
      <c r="A2238">
        <v>2237</v>
      </c>
      <c r="B2238" t="s">
        <v>3119</v>
      </c>
      <c r="C2238">
        <v>2E-3</v>
      </c>
    </row>
    <row r="2239" spans="1:3" x14ac:dyDescent="0.25">
      <c r="A2239">
        <v>2238</v>
      </c>
      <c r="B2239" t="s">
        <v>3120</v>
      </c>
      <c r="C2239">
        <v>2E-3</v>
      </c>
    </row>
    <row r="2240" spans="1:3" x14ac:dyDescent="0.25">
      <c r="A2240">
        <v>2239</v>
      </c>
      <c r="B2240" t="s">
        <v>3121</v>
      </c>
      <c r="C2240">
        <v>2E-3</v>
      </c>
    </row>
    <row r="2241" spans="1:3" x14ac:dyDescent="0.25">
      <c r="A2241">
        <v>2240</v>
      </c>
      <c r="B2241" t="s">
        <v>3122</v>
      </c>
      <c r="C2241">
        <v>2E-3</v>
      </c>
    </row>
    <row r="2242" spans="1:3" x14ac:dyDescent="0.25">
      <c r="A2242">
        <v>2241</v>
      </c>
      <c r="B2242" t="s">
        <v>3123</v>
      </c>
      <c r="C2242">
        <v>2E-3</v>
      </c>
    </row>
    <row r="2243" spans="1:3" x14ac:dyDescent="0.25">
      <c r="A2243">
        <v>2242</v>
      </c>
      <c r="B2243" t="s">
        <v>3124</v>
      </c>
      <c r="C2243">
        <v>2E-3</v>
      </c>
    </row>
    <row r="2244" spans="1:3" x14ac:dyDescent="0.25">
      <c r="A2244">
        <v>2243</v>
      </c>
      <c r="B2244" t="s">
        <v>3125</v>
      </c>
      <c r="C2244">
        <v>2E-3</v>
      </c>
    </row>
    <row r="2245" spans="1:3" x14ac:dyDescent="0.25">
      <c r="A2245">
        <v>2244</v>
      </c>
      <c r="B2245" t="s">
        <v>3126</v>
      </c>
      <c r="C2245">
        <v>2E-3</v>
      </c>
    </row>
    <row r="2246" spans="1:3" x14ac:dyDescent="0.25">
      <c r="A2246">
        <v>2245</v>
      </c>
      <c r="B2246" t="s">
        <v>3127</v>
      </c>
      <c r="C2246">
        <v>2E-3</v>
      </c>
    </row>
    <row r="2247" spans="1:3" x14ac:dyDescent="0.25">
      <c r="A2247">
        <v>2246</v>
      </c>
      <c r="B2247" t="s">
        <v>3128</v>
      </c>
      <c r="C2247">
        <v>2E-3</v>
      </c>
    </row>
    <row r="2248" spans="1:3" x14ac:dyDescent="0.25">
      <c r="A2248">
        <v>2247</v>
      </c>
      <c r="B2248" t="s">
        <v>3129</v>
      </c>
      <c r="C2248">
        <v>2E-3</v>
      </c>
    </row>
    <row r="2249" spans="1:3" x14ac:dyDescent="0.25">
      <c r="A2249">
        <v>2248</v>
      </c>
      <c r="B2249" t="s">
        <v>3130</v>
      </c>
      <c r="C2249">
        <v>2E-3</v>
      </c>
    </row>
    <row r="2250" spans="1:3" x14ac:dyDescent="0.25">
      <c r="A2250">
        <v>2249</v>
      </c>
      <c r="B2250" t="s">
        <v>3131</v>
      </c>
      <c r="C2250">
        <v>2E-3</v>
      </c>
    </row>
    <row r="2251" spans="1:3" x14ac:dyDescent="0.25">
      <c r="A2251">
        <v>2250</v>
      </c>
      <c r="B2251" t="s">
        <v>3132</v>
      </c>
      <c r="C2251">
        <v>2E-3</v>
      </c>
    </row>
    <row r="2252" spans="1:3" x14ac:dyDescent="0.25">
      <c r="A2252">
        <v>2251</v>
      </c>
      <c r="B2252" t="s">
        <v>3133</v>
      </c>
      <c r="C2252">
        <v>2E-3</v>
      </c>
    </row>
    <row r="2253" spans="1:3" x14ac:dyDescent="0.25">
      <c r="A2253">
        <v>2252</v>
      </c>
      <c r="B2253" t="s">
        <v>3134</v>
      </c>
      <c r="C2253">
        <v>2E-3</v>
      </c>
    </row>
    <row r="2254" spans="1:3" x14ac:dyDescent="0.25">
      <c r="A2254">
        <v>2253</v>
      </c>
      <c r="B2254" t="s">
        <v>3135</v>
      </c>
      <c r="C2254">
        <v>2E-3</v>
      </c>
    </row>
    <row r="2255" spans="1:3" x14ac:dyDescent="0.25">
      <c r="A2255">
        <v>2254</v>
      </c>
      <c r="B2255" t="s">
        <v>3136</v>
      </c>
      <c r="C2255">
        <v>2E-3</v>
      </c>
    </row>
    <row r="2256" spans="1:3" x14ac:dyDescent="0.25">
      <c r="A2256">
        <v>2255</v>
      </c>
      <c r="B2256" t="s">
        <v>3137</v>
      </c>
      <c r="C2256">
        <v>2E-3</v>
      </c>
    </row>
    <row r="2257" spans="1:3" x14ac:dyDescent="0.25">
      <c r="A2257">
        <v>2256</v>
      </c>
      <c r="B2257" t="s">
        <v>3138</v>
      </c>
      <c r="C2257">
        <v>2E-3</v>
      </c>
    </row>
    <row r="2258" spans="1:3" x14ac:dyDescent="0.25">
      <c r="A2258">
        <v>2257</v>
      </c>
      <c r="B2258" t="s">
        <v>3139</v>
      </c>
      <c r="C2258">
        <v>2E-3</v>
      </c>
    </row>
    <row r="2259" spans="1:3" x14ac:dyDescent="0.25">
      <c r="A2259">
        <v>2258</v>
      </c>
      <c r="B2259" t="s">
        <v>3140</v>
      </c>
      <c r="C2259">
        <v>2E-3</v>
      </c>
    </row>
    <row r="2260" spans="1:3" x14ac:dyDescent="0.25">
      <c r="A2260">
        <v>2259</v>
      </c>
      <c r="B2260" t="s">
        <v>3141</v>
      </c>
      <c r="C2260">
        <v>2E-3</v>
      </c>
    </row>
    <row r="2261" spans="1:3" x14ac:dyDescent="0.25">
      <c r="A2261">
        <v>2260</v>
      </c>
      <c r="B2261" t="s">
        <v>3142</v>
      </c>
      <c r="C2261">
        <v>2E-3</v>
      </c>
    </row>
    <row r="2262" spans="1:3" x14ac:dyDescent="0.25">
      <c r="A2262">
        <v>2261</v>
      </c>
      <c r="B2262" t="s">
        <v>3143</v>
      </c>
      <c r="C2262">
        <v>2E-3</v>
      </c>
    </row>
    <row r="2263" spans="1:3" x14ac:dyDescent="0.25">
      <c r="A2263">
        <v>2262</v>
      </c>
      <c r="B2263" t="s">
        <v>3144</v>
      </c>
      <c r="C2263">
        <v>2E-3</v>
      </c>
    </row>
    <row r="2264" spans="1:3" x14ac:dyDescent="0.25">
      <c r="A2264">
        <v>2263</v>
      </c>
      <c r="B2264" t="s">
        <v>3145</v>
      </c>
      <c r="C2264">
        <v>2E-3</v>
      </c>
    </row>
    <row r="2265" spans="1:3" x14ac:dyDescent="0.25">
      <c r="A2265">
        <v>2264</v>
      </c>
      <c r="B2265" t="s">
        <v>3146</v>
      </c>
      <c r="C2265">
        <v>2E-3</v>
      </c>
    </row>
    <row r="2266" spans="1:3" x14ac:dyDescent="0.25">
      <c r="A2266">
        <v>2265</v>
      </c>
      <c r="B2266" t="s">
        <v>3147</v>
      </c>
      <c r="C2266">
        <v>2E-3</v>
      </c>
    </row>
    <row r="2267" spans="1:3" x14ac:dyDescent="0.25">
      <c r="A2267">
        <v>2266</v>
      </c>
      <c r="B2267" t="s">
        <v>3148</v>
      </c>
      <c r="C2267">
        <v>2E-3</v>
      </c>
    </row>
    <row r="2268" spans="1:3" x14ac:dyDescent="0.25">
      <c r="A2268">
        <v>2267</v>
      </c>
      <c r="B2268" t="s">
        <v>3149</v>
      </c>
      <c r="C2268">
        <v>2E-3</v>
      </c>
    </row>
    <row r="2269" spans="1:3" x14ac:dyDescent="0.25">
      <c r="A2269">
        <v>2268</v>
      </c>
      <c r="B2269" t="s">
        <v>3150</v>
      </c>
      <c r="C2269">
        <v>2E-3</v>
      </c>
    </row>
    <row r="2270" spans="1:3" x14ac:dyDescent="0.25">
      <c r="A2270">
        <v>2269</v>
      </c>
      <c r="B2270" t="s">
        <v>3151</v>
      </c>
      <c r="C2270">
        <v>2E-3</v>
      </c>
    </row>
    <row r="2271" spans="1:3" x14ac:dyDescent="0.25">
      <c r="A2271">
        <v>2270</v>
      </c>
      <c r="B2271" t="s">
        <v>3152</v>
      </c>
      <c r="C2271">
        <v>2E-3</v>
      </c>
    </row>
    <row r="2272" spans="1:3" x14ac:dyDescent="0.25">
      <c r="A2272">
        <v>2271</v>
      </c>
      <c r="B2272" t="s">
        <v>3153</v>
      </c>
      <c r="C2272">
        <v>2E-3</v>
      </c>
    </row>
    <row r="2273" spans="1:3" x14ac:dyDescent="0.25">
      <c r="A2273">
        <v>2272</v>
      </c>
      <c r="B2273" t="s">
        <v>3154</v>
      </c>
      <c r="C2273">
        <v>2E-3</v>
      </c>
    </row>
    <row r="2274" spans="1:3" x14ac:dyDescent="0.25">
      <c r="A2274">
        <v>2273</v>
      </c>
      <c r="B2274" t="s">
        <v>3155</v>
      </c>
      <c r="C2274">
        <v>2E-3</v>
      </c>
    </row>
    <row r="2275" spans="1:3" x14ac:dyDescent="0.25">
      <c r="A2275">
        <v>2274</v>
      </c>
      <c r="B2275" t="s">
        <v>3156</v>
      </c>
      <c r="C2275">
        <v>2E-3</v>
      </c>
    </row>
    <row r="2276" spans="1:3" x14ac:dyDescent="0.25">
      <c r="A2276">
        <v>2275</v>
      </c>
      <c r="B2276" t="s">
        <v>3157</v>
      </c>
      <c r="C2276">
        <v>2E-3</v>
      </c>
    </row>
    <row r="2277" spans="1:3" x14ac:dyDescent="0.25">
      <c r="A2277">
        <v>2276</v>
      </c>
      <c r="B2277" t="s">
        <v>3158</v>
      </c>
      <c r="C2277">
        <v>2E-3</v>
      </c>
    </row>
    <row r="2278" spans="1:3" x14ac:dyDescent="0.25">
      <c r="A2278">
        <v>2277</v>
      </c>
      <c r="B2278" t="s">
        <v>3159</v>
      </c>
      <c r="C2278">
        <v>2E-3</v>
      </c>
    </row>
    <row r="2279" spans="1:3" x14ac:dyDescent="0.25">
      <c r="A2279">
        <v>2278</v>
      </c>
      <c r="B2279" t="s">
        <v>3160</v>
      </c>
      <c r="C2279">
        <v>2E-3</v>
      </c>
    </row>
    <row r="2280" spans="1:3" x14ac:dyDescent="0.25">
      <c r="A2280">
        <v>2279</v>
      </c>
      <c r="B2280" t="s">
        <v>3161</v>
      </c>
      <c r="C2280">
        <v>2E-3</v>
      </c>
    </row>
    <row r="2281" spans="1:3" x14ac:dyDescent="0.25">
      <c r="A2281">
        <v>2280</v>
      </c>
      <c r="B2281" t="s">
        <v>3162</v>
      </c>
      <c r="C2281">
        <v>2E-3</v>
      </c>
    </row>
    <row r="2282" spans="1:3" x14ac:dyDescent="0.25">
      <c r="A2282">
        <v>2281</v>
      </c>
      <c r="B2282" t="s">
        <v>3163</v>
      </c>
      <c r="C2282">
        <v>2E-3</v>
      </c>
    </row>
    <row r="2283" spans="1:3" x14ac:dyDescent="0.25">
      <c r="A2283">
        <v>2282</v>
      </c>
      <c r="B2283" t="s">
        <v>3164</v>
      </c>
      <c r="C2283">
        <v>2E-3</v>
      </c>
    </row>
    <row r="2284" spans="1:3" x14ac:dyDescent="0.25">
      <c r="A2284">
        <v>2283</v>
      </c>
      <c r="B2284" t="s">
        <v>3165</v>
      </c>
      <c r="C2284">
        <v>2E-3</v>
      </c>
    </row>
    <row r="2285" spans="1:3" x14ac:dyDescent="0.25">
      <c r="A2285">
        <v>2284</v>
      </c>
      <c r="B2285" t="s">
        <v>3166</v>
      </c>
      <c r="C2285">
        <v>2E-3</v>
      </c>
    </row>
    <row r="2286" spans="1:3" x14ac:dyDescent="0.25">
      <c r="A2286">
        <v>2285</v>
      </c>
      <c r="B2286" t="s">
        <v>3167</v>
      </c>
      <c r="C2286">
        <v>2E-3</v>
      </c>
    </row>
    <row r="2287" spans="1:3" x14ac:dyDescent="0.25">
      <c r="A2287">
        <v>2286</v>
      </c>
      <c r="B2287" t="s">
        <v>3168</v>
      </c>
      <c r="C2287">
        <v>2E-3</v>
      </c>
    </row>
    <row r="2288" spans="1:3" x14ac:dyDescent="0.25">
      <c r="A2288">
        <v>2287</v>
      </c>
      <c r="B2288" t="s">
        <v>3169</v>
      </c>
      <c r="C2288">
        <v>2E-3</v>
      </c>
    </row>
    <row r="2289" spans="1:3" x14ac:dyDescent="0.25">
      <c r="A2289">
        <v>2288</v>
      </c>
      <c r="B2289" t="s">
        <v>3170</v>
      </c>
      <c r="C2289">
        <v>2E-3</v>
      </c>
    </row>
    <row r="2290" spans="1:3" x14ac:dyDescent="0.25">
      <c r="A2290">
        <v>2289</v>
      </c>
      <c r="B2290" t="s">
        <v>3171</v>
      </c>
      <c r="C2290">
        <v>2E-3</v>
      </c>
    </row>
    <row r="2291" spans="1:3" x14ac:dyDescent="0.25">
      <c r="A2291">
        <v>2290</v>
      </c>
      <c r="B2291" t="s">
        <v>3172</v>
      </c>
      <c r="C2291">
        <v>2E-3</v>
      </c>
    </row>
    <row r="2292" spans="1:3" x14ac:dyDescent="0.25">
      <c r="A2292">
        <v>2291</v>
      </c>
      <c r="B2292" t="s">
        <v>3173</v>
      </c>
      <c r="C2292">
        <v>1E-3</v>
      </c>
    </row>
    <row r="2293" spans="1:3" x14ac:dyDescent="0.25">
      <c r="A2293">
        <v>2292</v>
      </c>
      <c r="B2293" t="s">
        <v>3174</v>
      </c>
      <c r="C2293">
        <v>1E-3</v>
      </c>
    </row>
    <row r="2294" spans="1:3" x14ac:dyDescent="0.25">
      <c r="A2294">
        <v>2293</v>
      </c>
      <c r="B2294" t="s">
        <v>3175</v>
      </c>
      <c r="C2294">
        <v>1E-3</v>
      </c>
    </row>
    <row r="2295" spans="1:3" x14ac:dyDescent="0.25">
      <c r="A2295">
        <v>2294</v>
      </c>
      <c r="B2295" t="s">
        <v>3176</v>
      </c>
      <c r="C2295">
        <v>1E-3</v>
      </c>
    </row>
    <row r="2296" spans="1:3" x14ac:dyDescent="0.25">
      <c r="A2296">
        <v>2295</v>
      </c>
      <c r="B2296" t="s">
        <v>3177</v>
      </c>
      <c r="C2296">
        <v>1E-3</v>
      </c>
    </row>
    <row r="2297" spans="1:3" x14ac:dyDescent="0.25">
      <c r="A2297">
        <v>2296</v>
      </c>
      <c r="B2297" t="s">
        <v>3178</v>
      </c>
      <c r="C2297">
        <v>1E-3</v>
      </c>
    </row>
    <row r="2298" spans="1:3" x14ac:dyDescent="0.25">
      <c r="A2298">
        <v>2297</v>
      </c>
      <c r="B2298" t="s">
        <v>3179</v>
      </c>
      <c r="C2298">
        <v>1E-3</v>
      </c>
    </row>
    <row r="2299" spans="1:3" x14ac:dyDescent="0.25">
      <c r="A2299">
        <v>2298</v>
      </c>
      <c r="B2299" t="s">
        <v>3180</v>
      </c>
      <c r="C2299">
        <v>1E-3</v>
      </c>
    </row>
    <row r="2300" spans="1:3" x14ac:dyDescent="0.25">
      <c r="A2300">
        <v>2299</v>
      </c>
      <c r="B2300" t="s">
        <v>3181</v>
      </c>
      <c r="C2300">
        <v>1E-3</v>
      </c>
    </row>
    <row r="2301" spans="1:3" x14ac:dyDescent="0.25">
      <c r="A2301">
        <v>2300</v>
      </c>
      <c r="B2301" t="s">
        <v>3182</v>
      </c>
      <c r="C2301">
        <v>1E-3</v>
      </c>
    </row>
    <row r="2302" spans="1:3" x14ac:dyDescent="0.25">
      <c r="A2302">
        <v>2301</v>
      </c>
      <c r="B2302" t="s">
        <v>3183</v>
      </c>
      <c r="C2302">
        <v>1E-3</v>
      </c>
    </row>
    <row r="2303" spans="1:3" x14ac:dyDescent="0.25">
      <c r="A2303">
        <v>2302</v>
      </c>
      <c r="B2303" t="s">
        <v>3184</v>
      </c>
      <c r="C2303">
        <v>1E-3</v>
      </c>
    </row>
    <row r="2304" spans="1:3" x14ac:dyDescent="0.25">
      <c r="A2304">
        <v>2303</v>
      </c>
      <c r="B2304" t="s">
        <v>3185</v>
      </c>
      <c r="C2304">
        <v>1E-3</v>
      </c>
    </row>
    <row r="2305" spans="1:3" x14ac:dyDescent="0.25">
      <c r="A2305">
        <v>2304</v>
      </c>
      <c r="B2305" t="s">
        <v>3186</v>
      </c>
      <c r="C2305">
        <v>1E-3</v>
      </c>
    </row>
    <row r="2306" spans="1:3" x14ac:dyDescent="0.25">
      <c r="A2306">
        <v>2305</v>
      </c>
      <c r="B2306" t="s">
        <v>3187</v>
      </c>
      <c r="C2306">
        <v>1E-3</v>
      </c>
    </row>
    <row r="2307" spans="1:3" x14ac:dyDescent="0.25">
      <c r="A2307">
        <v>2306</v>
      </c>
      <c r="B2307" t="s">
        <v>3188</v>
      </c>
      <c r="C2307">
        <v>1E-3</v>
      </c>
    </row>
    <row r="2308" spans="1:3" x14ac:dyDescent="0.25">
      <c r="A2308">
        <v>2307</v>
      </c>
      <c r="B2308" t="s">
        <v>3189</v>
      </c>
      <c r="C2308">
        <v>1E-3</v>
      </c>
    </row>
    <row r="2309" spans="1:3" x14ac:dyDescent="0.25">
      <c r="A2309">
        <v>2308</v>
      </c>
      <c r="B2309" t="s">
        <v>3190</v>
      </c>
      <c r="C2309">
        <v>1E-3</v>
      </c>
    </row>
    <row r="2310" spans="1:3" x14ac:dyDescent="0.25">
      <c r="A2310">
        <v>2309</v>
      </c>
      <c r="B2310" t="s">
        <v>3191</v>
      </c>
      <c r="C2310">
        <v>1E-3</v>
      </c>
    </row>
    <row r="2311" spans="1:3" x14ac:dyDescent="0.25">
      <c r="A2311">
        <v>2310</v>
      </c>
      <c r="B2311" t="s">
        <v>3192</v>
      </c>
      <c r="C2311">
        <v>1E-3</v>
      </c>
    </row>
    <row r="2312" spans="1:3" x14ac:dyDescent="0.25">
      <c r="A2312">
        <v>2311</v>
      </c>
      <c r="B2312" t="s">
        <v>3193</v>
      </c>
      <c r="C2312">
        <v>1E-3</v>
      </c>
    </row>
    <row r="2313" spans="1:3" x14ac:dyDescent="0.25">
      <c r="A2313">
        <v>2312</v>
      </c>
      <c r="B2313" t="s">
        <v>3194</v>
      </c>
      <c r="C2313">
        <v>1E-3</v>
      </c>
    </row>
    <row r="2314" spans="1:3" x14ac:dyDescent="0.25">
      <c r="A2314">
        <v>2313</v>
      </c>
      <c r="B2314" t="s">
        <v>3195</v>
      </c>
      <c r="C2314">
        <v>1E-3</v>
      </c>
    </row>
    <row r="2315" spans="1:3" x14ac:dyDescent="0.25">
      <c r="A2315">
        <v>2314</v>
      </c>
      <c r="B2315" t="s">
        <v>3196</v>
      </c>
      <c r="C2315">
        <v>1E-3</v>
      </c>
    </row>
    <row r="2316" spans="1:3" x14ac:dyDescent="0.25">
      <c r="A2316">
        <v>2315</v>
      </c>
      <c r="B2316" t="s">
        <v>3197</v>
      </c>
      <c r="C2316">
        <v>1E-3</v>
      </c>
    </row>
    <row r="2317" spans="1:3" x14ac:dyDescent="0.25">
      <c r="A2317">
        <v>2316</v>
      </c>
      <c r="B2317" t="s">
        <v>3198</v>
      </c>
      <c r="C2317">
        <v>1E-3</v>
      </c>
    </row>
    <row r="2318" spans="1:3" x14ac:dyDescent="0.25">
      <c r="A2318">
        <v>2317</v>
      </c>
      <c r="B2318" t="s">
        <v>3199</v>
      </c>
      <c r="C2318">
        <v>1E-3</v>
      </c>
    </row>
    <row r="2319" spans="1:3" x14ac:dyDescent="0.25">
      <c r="A2319">
        <v>2318</v>
      </c>
      <c r="B2319" t="s">
        <v>3200</v>
      </c>
      <c r="C2319">
        <v>1E-3</v>
      </c>
    </row>
    <row r="2320" spans="1:3" x14ac:dyDescent="0.25">
      <c r="A2320">
        <v>2319</v>
      </c>
      <c r="B2320" t="s">
        <v>3201</v>
      </c>
      <c r="C2320">
        <v>1E-3</v>
      </c>
    </row>
    <row r="2321" spans="1:3" x14ac:dyDescent="0.25">
      <c r="A2321">
        <v>2320</v>
      </c>
      <c r="B2321" t="s">
        <v>3202</v>
      </c>
      <c r="C2321">
        <v>1E-3</v>
      </c>
    </row>
    <row r="2322" spans="1:3" x14ac:dyDescent="0.25">
      <c r="A2322">
        <v>2321</v>
      </c>
      <c r="B2322" t="s">
        <v>3203</v>
      </c>
      <c r="C2322">
        <v>1E-3</v>
      </c>
    </row>
    <row r="2323" spans="1:3" x14ac:dyDescent="0.25">
      <c r="A2323">
        <v>2322</v>
      </c>
      <c r="B2323" t="s">
        <v>3204</v>
      </c>
      <c r="C2323">
        <v>1E-3</v>
      </c>
    </row>
    <row r="2324" spans="1:3" x14ac:dyDescent="0.25">
      <c r="A2324">
        <v>2323</v>
      </c>
      <c r="B2324" t="s">
        <v>3205</v>
      </c>
      <c r="C2324">
        <v>1E-3</v>
      </c>
    </row>
    <row r="2325" spans="1:3" x14ac:dyDescent="0.25">
      <c r="A2325">
        <v>2324</v>
      </c>
      <c r="B2325" t="s">
        <v>3206</v>
      </c>
      <c r="C2325">
        <v>1E-3</v>
      </c>
    </row>
    <row r="2326" spans="1:3" x14ac:dyDescent="0.25">
      <c r="A2326">
        <v>2325</v>
      </c>
      <c r="B2326" t="s">
        <v>3207</v>
      </c>
      <c r="C2326">
        <v>1E-3</v>
      </c>
    </row>
    <row r="2327" spans="1:3" x14ac:dyDescent="0.25">
      <c r="A2327">
        <v>2326</v>
      </c>
      <c r="B2327" t="s">
        <v>3208</v>
      </c>
      <c r="C2327">
        <v>1E-3</v>
      </c>
    </row>
    <row r="2328" spans="1:3" x14ac:dyDescent="0.25">
      <c r="A2328">
        <v>2327</v>
      </c>
      <c r="B2328" t="s">
        <v>3209</v>
      </c>
      <c r="C2328">
        <v>1E-3</v>
      </c>
    </row>
    <row r="2329" spans="1:3" x14ac:dyDescent="0.25">
      <c r="A2329">
        <v>2328</v>
      </c>
      <c r="B2329" t="s">
        <v>3210</v>
      </c>
      <c r="C2329">
        <v>1E-3</v>
      </c>
    </row>
    <row r="2330" spans="1:3" x14ac:dyDescent="0.25">
      <c r="A2330">
        <v>2329</v>
      </c>
      <c r="B2330" t="s">
        <v>3211</v>
      </c>
      <c r="C2330">
        <v>1E-3</v>
      </c>
    </row>
    <row r="2331" spans="1:3" x14ac:dyDescent="0.25">
      <c r="A2331">
        <v>2330</v>
      </c>
      <c r="B2331" t="s">
        <v>3212</v>
      </c>
      <c r="C2331">
        <v>1E-3</v>
      </c>
    </row>
    <row r="2332" spans="1:3" x14ac:dyDescent="0.25">
      <c r="A2332">
        <v>2331</v>
      </c>
      <c r="B2332" t="s">
        <v>3213</v>
      </c>
      <c r="C2332">
        <v>1E-3</v>
      </c>
    </row>
    <row r="2333" spans="1:3" x14ac:dyDescent="0.25">
      <c r="A2333">
        <v>2332</v>
      </c>
      <c r="B2333" t="s">
        <v>3214</v>
      </c>
      <c r="C2333">
        <v>1E-3</v>
      </c>
    </row>
    <row r="2334" spans="1:3" x14ac:dyDescent="0.25">
      <c r="A2334">
        <v>2333</v>
      </c>
      <c r="B2334" t="s">
        <v>3215</v>
      </c>
      <c r="C2334">
        <v>1E-3</v>
      </c>
    </row>
    <row r="2335" spans="1:3" x14ac:dyDescent="0.25">
      <c r="A2335">
        <v>2334</v>
      </c>
      <c r="B2335" t="s">
        <v>3216</v>
      </c>
      <c r="C2335">
        <v>1E-3</v>
      </c>
    </row>
    <row r="2336" spans="1:3" x14ac:dyDescent="0.25">
      <c r="A2336">
        <v>2335</v>
      </c>
      <c r="B2336" t="s">
        <v>3217</v>
      </c>
      <c r="C2336">
        <v>1E-3</v>
      </c>
    </row>
    <row r="2337" spans="1:3" x14ac:dyDescent="0.25">
      <c r="A2337">
        <v>2336</v>
      </c>
      <c r="B2337" t="s">
        <v>3218</v>
      </c>
      <c r="C2337">
        <v>1E-3</v>
      </c>
    </row>
    <row r="2338" spans="1:3" x14ac:dyDescent="0.25">
      <c r="A2338">
        <v>2337</v>
      </c>
      <c r="B2338" t="s">
        <v>3219</v>
      </c>
      <c r="C2338">
        <v>1E-3</v>
      </c>
    </row>
    <row r="2339" spans="1:3" x14ac:dyDescent="0.25">
      <c r="A2339">
        <v>2338</v>
      </c>
      <c r="B2339" t="s">
        <v>3220</v>
      </c>
      <c r="C2339">
        <v>1E-3</v>
      </c>
    </row>
    <row r="2340" spans="1:3" x14ac:dyDescent="0.25">
      <c r="A2340">
        <v>2339</v>
      </c>
      <c r="B2340" t="s">
        <v>3221</v>
      </c>
      <c r="C2340">
        <v>1E-3</v>
      </c>
    </row>
    <row r="2341" spans="1:3" x14ac:dyDescent="0.25">
      <c r="A2341">
        <v>2340</v>
      </c>
      <c r="B2341" t="s">
        <v>3222</v>
      </c>
      <c r="C2341">
        <v>1E-3</v>
      </c>
    </row>
    <row r="2342" spans="1:3" x14ac:dyDescent="0.25">
      <c r="A2342">
        <v>2341</v>
      </c>
      <c r="B2342" t="s">
        <v>3223</v>
      </c>
      <c r="C2342">
        <v>1E-3</v>
      </c>
    </row>
    <row r="2343" spans="1:3" x14ac:dyDescent="0.25">
      <c r="A2343">
        <v>2342</v>
      </c>
      <c r="B2343" t="s">
        <v>3224</v>
      </c>
      <c r="C2343">
        <v>1E-3</v>
      </c>
    </row>
    <row r="2344" spans="1:3" x14ac:dyDescent="0.25">
      <c r="A2344">
        <v>2343</v>
      </c>
      <c r="B2344" t="s">
        <v>3225</v>
      </c>
      <c r="C2344">
        <v>1E-3</v>
      </c>
    </row>
    <row r="2345" spans="1:3" x14ac:dyDescent="0.25">
      <c r="A2345">
        <v>2344</v>
      </c>
      <c r="B2345" t="s">
        <v>3226</v>
      </c>
      <c r="C2345">
        <v>1E-3</v>
      </c>
    </row>
    <row r="2346" spans="1:3" x14ac:dyDescent="0.25">
      <c r="A2346">
        <v>2345</v>
      </c>
      <c r="B2346" t="s">
        <v>3227</v>
      </c>
      <c r="C2346">
        <v>1E-3</v>
      </c>
    </row>
    <row r="2347" spans="1:3" x14ac:dyDescent="0.25">
      <c r="A2347">
        <v>2346</v>
      </c>
      <c r="B2347" t="s">
        <v>3228</v>
      </c>
      <c r="C2347">
        <v>1E-3</v>
      </c>
    </row>
    <row r="2348" spans="1:3" x14ac:dyDescent="0.25">
      <c r="A2348">
        <v>2347</v>
      </c>
      <c r="B2348" t="s">
        <v>3229</v>
      </c>
      <c r="C2348">
        <v>1E-3</v>
      </c>
    </row>
    <row r="2349" spans="1:3" x14ac:dyDescent="0.25">
      <c r="A2349">
        <v>2348</v>
      </c>
      <c r="B2349" t="s">
        <v>3230</v>
      </c>
      <c r="C2349">
        <v>1E-3</v>
      </c>
    </row>
    <row r="2350" spans="1:3" x14ac:dyDescent="0.25">
      <c r="A2350">
        <v>2349</v>
      </c>
      <c r="B2350" t="s">
        <v>3231</v>
      </c>
      <c r="C2350">
        <v>1E-3</v>
      </c>
    </row>
    <row r="2351" spans="1:3" x14ac:dyDescent="0.25">
      <c r="A2351">
        <v>2350</v>
      </c>
      <c r="B2351" t="s">
        <v>3232</v>
      </c>
      <c r="C2351">
        <v>1E-3</v>
      </c>
    </row>
    <row r="2352" spans="1:3" x14ac:dyDescent="0.25">
      <c r="A2352">
        <v>2351</v>
      </c>
      <c r="B2352" t="s">
        <v>3233</v>
      </c>
      <c r="C2352">
        <v>1E-3</v>
      </c>
    </row>
    <row r="2353" spans="1:3" x14ac:dyDescent="0.25">
      <c r="A2353">
        <v>2352</v>
      </c>
      <c r="B2353" t="s">
        <v>3234</v>
      </c>
      <c r="C2353">
        <v>1E-3</v>
      </c>
    </row>
    <row r="2354" spans="1:3" x14ac:dyDescent="0.25">
      <c r="A2354">
        <v>2353</v>
      </c>
      <c r="B2354" t="s">
        <v>3235</v>
      </c>
      <c r="C2354">
        <v>1E-3</v>
      </c>
    </row>
    <row r="2355" spans="1:3" x14ac:dyDescent="0.25">
      <c r="A2355">
        <v>2354</v>
      </c>
      <c r="B2355" t="s">
        <v>3236</v>
      </c>
      <c r="C2355">
        <v>1E-3</v>
      </c>
    </row>
    <row r="2356" spans="1:3" x14ac:dyDescent="0.25">
      <c r="A2356">
        <v>2355</v>
      </c>
      <c r="B2356" t="s">
        <v>3237</v>
      </c>
      <c r="C2356">
        <v>1E-3</v>
      </c>
    </row>
    <row r="2357" spans="1:3" x14ac:dyDescent="0.25">
      <c r="A2357">
        <v>2356</v>
      </c>
      <c r="B2357" t="s">
        <v>3238</v>
      </c>
      <c r="C2357">
        <v>1E-3</v>
      </c>
    </row>
    <row r="2358" spans="1:3" x14ac:dyDescent="0.25">
      <c r="A2358">
        <v>2357</v>
      </c>
      <c r="B2358" t="s">
        <v>3239</v>
      </c>
      <c r="C2358">
        <v>1E-3</v>
      </c>
    </row>
    <row r="2359" spans="1:3" x14ac:dyDescent="0.25">
      <c r="A2359">
        <v>2358</v>
      </c>
      <c r="B2359" t="s">
        <v>3240</v>
      </c>
      <c r="C2359">
        <v>1E-3</v>
      </c>
    </row>
    <row r="2360" spans="1:3" x14ac:dyDescent="0.25">
      <c r="A2360">
        <v>2359</v>
      </c>
      <c r="B2360" t="s">
        <v>3241</v>
      </c>
      <c r="C2360">
        <v>1E-3</v>
      </c>
    </row>
    <row r="2361" spans="1:3" x14ac:dyDescent="0.25">
      <c r="A2361">
        <v>2360</v>
      </c>
      <c r="B2361" t="s">
        <v>3242</v>
      </c>
      <c r="C2361">
        <v>1E-3</v>
      </c>
    </row>
    <row r="2362" spans="1:3" x14ac:dyDescent="0.25">
      <c r="A2362">
        <v>2361</v>
      </c>
      <c r="B2362" t="s">
        <v>3243</v>
      </c>
      <c r="C2362">
        <v>1E-3</v>
      </c>
    </row>
    <row r="2363" spans="1:3" x14ac:dyDescent="0.25">
      <c r="A2363">
        <v>2362</v>
      </c>
      <c r="B2363" t="s">
        <v>3244</v>
      </c>
      <c r="C2363">
        <v>1E-3</v>
      </c>
    </row>
    <row r="2364" spans="1:3" x14ac:dyDescent="0.25">
      <c r="A2364">
        <v>2363</v>
      </c>
      <c r="B2364" t="s">
        <v>3245</v>
      </c>
      <c r="C2364">
        <v>1E-3</v>
      </c>
    </row>
    <row r="2365" spans="1:3" x14ac:dyDescent="0.25">
      <c r="A2365">
        <v>2364</v>
      </c>
      <c r="B2365" t="s">
        <v>3246</v>
      </c>
      <c r="C2365">
        <v>1E-3</v>
      </c>
    </row>
    <row r="2366" spans="1:3" x14ac:dyDescent="0.25">
      <c r="A2366">
        <v>2365</v>
      </c>
      <c r="B2366" t="s">
        <v>3247</v>
      </c>
      <c r="C2366">
        <v>1E-3</v>
      </c>
    </row>
    <row r="2367" spans="1:3" x14ac:dyDescent="0.25">
      <c r="A2367">
        <v>2366</v>
      </c>
      <c r="B2367" t="s">
        <v>3248</v>
      </c>
      <c r="C2367">
        <v>1E-3</v>
      </c>
    </row>
    <row r="2368" spans="1:3" x14ac:dyDescent="0.25">
      <c r="A2368">
        <v>2367</v>
      </c>
      <c r="B2368" t="s">
        <v>3249</v>
      </c>
      <c r="C2368">
        <v>1E-3</v>
      </c>
    </row>
    <row r="2369" spans="1:3" x14ac:dyDescent="0.25">
      <c r="A2369">
        <v>2368</v>
      </c>
      <c r="B2369" t="s">
        <v>3250</v>
      </c>
      <c r="C2369">
        <v>1E-3</v>
      </c>
    </row>
    <row r="2370" spans="1:3" x14ac:dyDescent="0.25">
      <c r="A2370">
        <v>2369</v>
      </c>
      <c r="B2370" t="s">
        <v>3251</v>
      </c>
      <c r="C2370">
        <v>1E-3</v>
      </c>
    </row>
    <row r="2371" spans="1:3" x14ac:dyDescent="0.25">
      <c r="A2371">
        <v>2370</v>
      </c>
      <c r="B2371" t="s">
        <v>3252</v>
      </c>
      <c r="C2371">
        <v>1E-3</v>
      </c>
    </row>
    <row r="2372" spans="1:3" x14ac:dyDescent="0.25">
      <c r="A2372">
        <v>2371</v>
      </c>
      <c r="B2372" t="s">
        <v>3253</v>
      </c>
      <c r="C2372">
        <v>1E-3</v>
      </c>
    </row>
    <row r="2373" spans="1:3" x14ac:dyDescent="0.25">
      <c r="A2373">
        <v>2372</v>
      </c>
      <c r="B2373" t="s">
        <v>3254</v>
      </c>
      <c r="C2373">
        <v>1E-3</v>
      </c>
    </row>
    <row r="2374" spans="1:3" x14ac:dyDescent="0.25">
      <c r="A2374">
        <v>2373</v>
      </c>
      <c r="B2374" t="s">
        <v>3255</v>
      </c>
      <c r="C2374">
        <v>1E-3</v>
      </c>
    </row>
    <row r="2375" spans="1:3" x14ac:dyDescent="0.25">
      <c r="A2375">
        <v>2374</v>
      </c>
      <c r="B2375" t="s">
        <v>3256</v>
      </c>
      <c r="C2375">
        <v>1E-3</v>
      </c>
    </row>
    <row r="2376" spans="1:3" x14ac:dyDescent="0.25">
      <c r="A2376">
        <v>2375</v>
      </c>
      <c r="B2376" t="s">
        <v>3257</v>
      </c>
      <c r="C2376">
        <v>1E-3</v>
      </c>
    </row>
    <row r="2377" spans="1:3" x14ac:dyDescent="0.25">
      <c r="A2377">
        <v>2376</v>
      </c>
      <c r="B2377" t="s">
        <v>3258</v>
      </c>
      <c r="C2377">
        <v>1E-3</v>
      </c>
    </row>
    <row r="2378" spans="1:3" x14ac:dyDescent="0.25">
      <c r="A2378">
        <v>2377</v>
      </c>
      <c r="B2378" t="s">
        <v>3259</v>
      </c>
      <c r="C2378">
        <v>1E-3</v>
      </c>
    </row>
    <row r="2379" spans="1:3" x14ac:dyDescent="0.25">
      <c r="A2379">
        <v>2378</v>
      </c>
      <c r="B2379" t="s">
        <v>3260</v>
      </c>
      <c r="C2379">
        <v>1E-3</v>
      </c>
    </row>
    <row r="2380" spans="1:3" x14ac:dyDescent="0.25">
      <c r="A2380">
        <v>2379</v>
      </c>
      <c r="B2380" t="s">
        <v>3261</v>
      </c>
      <c r="C2380">
        <v>1E-3</v>
      </c>
    </row>
    <row r="2381" spans="1:3" x14ac:dyDescent="0.25">
      <c r="A2381">
        <v>2380</v>
      </c>
      <c r="B2381" t="s">
        <v>3262</v>
      </c>
      <c r="C2381">
        <v>1E-3</v>
      </c>
    </row>
    <row r="2382" spans="1:3" x14ac:dyDescent="0.25">
      <c r="A2382">
        <v>2381</v>
      </c>
      <c r="B2382" t="s">
        <v>3263</v>
      </c>
      <c r="C2382">
        <v>1E-3</v>
      </c>
    </row>
    <row r="2383" spans="1:3" x14ac:dyDescent="0.25">
      <c r="A2383">
        <v>2382</v>
      </c>
      <c r="B2383" t="s">
        <v>3264</v>
      </c>
      <c r="C2383">
        <v>1E-3</v>
      </c>
    </row>
    <row r="2384" spans="1:3" x14ac:dyDescent="0.25">
      <c r="A2384">
        <v>2383</v>
      </c>
      <c r="B2384" t="s">
        <v>3265</v>
      </c>
      <c r="C2384">
        <v>1E-3</v>
      </c>
    </row>
    <row r="2385" spans="1:3" x14ac:dyDescent="0.25">
      <c r="A2385">
        <v>2384</v>
      </c>
      <c r="B2385" t="s">
        <v>3266</v>
      </c>
      <c r="C2385">
        <v>1E-3</v>
      </c>
    </row>
    <row r="2386" spans="1:3" x14ac:dyDescent="0.25">
      <c r="A2386">
        <v>2385</v>
      </c>
      <c r="B2386" t="s">
        <v>3267</v>
      </c>
      <c r="C2386">
        <v>1E-3</v>
      </c>
    </row>
    <row r="2387" spans="1:3" x14ac:dyDescent="0.25">
      <c r="A2387">
        <v>2386</v>
      </c>
      <c r="B2387" t="s">
        <v>3268</v>
      </c>
      <c r="C2387">
        <v>1E-3</v>
      </c>
    </row>
    <row r="2388" spans="1:3" x14ac:dyDescent="0.25">
      <c r="A2388">
        <v>2387</v>
      </c>
      <c r="B2388" t="s">
        <v>3269</v>
      </c>
      <c r="C2388">
        <v>1E-3</v>
      </c>
    </row>
    <row r="2389" spans="1:3" x14ac:dyDescent="0.25">
      <c r="A2389">
        <v>2388</v>
      </c>
      <c r="B2389" t="s">
        <v>3270</v>
      </c>
      <c r="C2389">
        <v>1E-3</v>
      </c>
    </row>
    <row r="2390" spans="1:3" x14ac:dyDescent="0.25">
      <c r="A2390">
        <v>2389</v>
      </c>
      <c r="B2390" t="s">
        <v>3271</v>
      </c>
      <c r="C2390">
        <v>1E-3</v>
      </c>
    </row>
    <row r="2391" spans="1:3" x14ac:dyDescent="0.25">
      <c r="A2391">
        <v>2390</v>
      </c>
      <c r="B2391" t="s">
        <v>3272</v>
      </c>
      <c r="C2391">
        <v>1E-3</v>
      </c>
    </row>
    <row r="2392" spans="1:3" x14ac:dyDescent="0.25">
      <c r="A2392">
        <v>2391</v>
      </c>
      <c r="B2392" t="s">
        <v>3273</v>
      </c>
      <c r="C2392">
        <v>1E-3</v>
      </c>
    </row>
    <row r="2393" spans="1:3" x14ac:dyDescent="0.25">
      <c r="A2393">
        <v>2392</v>
      </c>
      <c r="B2393" t="s">
        <v>3274</v>
      </c>
      <c r="C2393">
        <v>1E-3</v>
      </c>
    </row>
    <row r="2394" spans="1:3" x14ac:dyDescent="0.25">
      <c r="A2394">
        <v>2393</v>
      </c>
      <c r="B2394" t="s">
        <v>3275</v>
      </c>
      <c r="C2394">
        <v>1E-3</v>
      </c>
    </row>
    <row r="2395" spans="1:3" x14ac:dyDescent="0.25">
      <c r="A2395">
        <v>2394</v>
      </c>
      <c r="B2395" t="s">
        <v>3276</v>
      </c>
      <c r="C2395">
        <v>1E-3</v>
      </c>
    </row>
    <row r="2396" spans="1:3" x14ac:dyDescent="0.25">
      <c r="A2396">
        <v>2395</v>
      </c>
      <c r="B2396" t="s">
        <v>3277</v>
      </c>
      <c r="C2396">
        <v>1E-3</v>
      </c>
    </row>
    <row r="2397" spans="1:3" x14ac:dyDescent="0.25">
      <c r="A2397">
        <v>2396</v>
      </c>
      <c r="B2397" t="s">
        <v>3278</v>
      </c>
      <c r="C2397">
        <v>1E-3</v>
      </c>
    </row>
    <row r="2398" spans="1:3" x14ac:dyDescent="0.25">
      <c r="A2398">
        <v>2397</v>
      </c>
      <c r="B2398" t="s">
        <v>3279</v>
      </c>
      <c r="C2398">
        <v>1E-3</v>
      </c>
    </row>
    <row r="2399" spans="1:3" x14ac:dyDescent="0.25">
      <c r="A2399">
        <v>2398</v>
      </c>
      <c r="B2399" t="s">
        <v>3280</v>
      </c>
      <c r="C2399">
        <v>1E-3</v>
      </c>
    </row>
    <row r="2400" spans="1:3" x14ac:dyDescent="0.25">
      <c r="A2400">
        <v>2399</v>
      </c>
      <c r="B2400" t="s">
        <v>3281</v>
      </c>
      <c r="C2400">
        <v>1E-3</v>
      </c>
    </row>
    <row r="2401" spans="1:3" x14ac:dyDescent="0.25">
      <c r="A2401">
        <v>2400</v>
      </c>
      <c r="B2401" t="s">
        <v>3282</v>
      </c>
      <c r="C2401">
        <v>1E-3</v>
      </c>
    </row>
    <row r="2402" spans="1:3" x14ac:dyDescent="0.25">
      <c r="A2402">
        <v>2401</v>
      </c>
      <c r="B2402" t="s">
        <v>3283</v>
      </c>
      <c r="C2402">
        <v>1E-3</v>
      </c>
    </row>
    <row r="2403" spans="1:3" x14ac:dyDescent="0.25">
      <c r="A2403">
        <v>2402</v>
      </c>
      <c r="B2403" t="s">
        <v>3284</v>
      </c>
      <c r="C2403">
        <v>1E-3</v>
      </c>
    </row>
    <row r="2404" spans="1:3" x14ac:dyDescent="0.25">
      <c r="A2404">
        <v>2403</v>
      </c>
      <c r="B2404" t="s">
        <v>3285</v>
      </c>
      <c r="C2404">
        <v>1E-3</v>
      </c>
    </row>
    <row r="2405" spans="1:3" x14ac:dyDescent="0.25">
      <c r="A2405">
        <v>2404</v>
      </c>
      <c r="B2405" t="s">
        <v>3286</v>
      </c>
      <c r="C2405">
        <v>1E-3</v>
      </c>
    </row>
    <row r="2406" spans="1:3" x14ac:dyDescent="0.25">
      <c r="A2406">
        <v>2405</v>
      </c>
      <c r="B2406" t="s">
        <v>3287</v>
      </c>
      <c r="C2406">
        <v>1E-3</v>
      </c>
    </row>
    <row r="2407" spans="1:3" x14ac:dyDescent="0.25">
      <c r="A2407">
        <v>2406</v>
      </c>
      <c r="B2407" t="s">
        <v>3288</v>
      </c>
      <c r="C2407">
        <v>1E-3</v>
      </c>
    </row>
    <row r="2408" spans="1:3" x14ac:dyDescent="0.25">
      <c r="A2408">
        <v>2407</v>
      </c>
      <c r="B2408" t="s">
        <v>3289</v>
      </c>
      <c r="C2408">
        <v>1E-3</v>
      </c>
    </row>
    <row r="2409" spans="1:3" x14ac:dyDescent="0.25">
      <c r="A2409">
        <v>2408</v>
      </c>
      <c r="B2409" t="s">
        <v>3290</v>
      </c>
      <c r="C2409">
        <v>1E-3</v>
      </c>
    </row>
    <row r="2410" spans="1:3" x14ac:dyDescent="0.25">
      <c r="A2410">
        <v>2409</v>
      </c>
      <c r="B2410" t="s">
        <v>3291</v>
      </c>
      <c r="C2410">
        <v>1E-3</v>
      </c>
    </row>
    <row r="2411" spans="1:3" x14ac:dyDescent="0.25">
      <c r="A2411">
        <v>2410</v>
      </c>
      <c r="B2411" t="s">
        <v>3292</v>
      </c>
      <c r="C2411">
        <v>1E-3</v>
      </c>
    </row>
    <row r="2412" spans="1:3" x14ac:dyDescent="0.25">
      <c r="A2412">
        <v>2411</v>
      </c>
      <c r="B2412" t="s">
        <v>3293</v>
      </c>
      <c r="C2412">
        <v>1E-3</v>
      </c>
    </row>
    <row r="2413" spans="1:3" x14ac:dyDescent="0.25">
      <c r="A2413">
        <v>2412</v>
      </c>
      <c r="B2413" t="s">
        <v>3294</v>
      </c>
      <c r="C2413">
        <v>1E-3</v>
      </c>
    </row>
    <row r="2414" spans="1:3" x14ac:dyDescent="0.25">
      <c r="A2414">
        <v>2413</v>
      </c>
      <c r="B2414" t="s">
        <v>3295</v>
      </c>
      <c r="C2414">
        <v>1E-3</v>
      </c>
    </row>
    <row r="2415" spans="1:3" x14ac:dyDescent="0.25">
      <c r="A2415">
        <v>2414</v>
      </c>
      <c r="B2415" t="s">
        <v>3296</v>
      </c>
      <c r="C2415">
        <v>1E-3</v>
      </c>
    </row>
    <row r="2416" spans="1:3" x14ac:dyDescent="0.25">
      <c r="A2416">
        <v>2415</v>
      </c>
      <c r="B2416" t="s">
        <v>3297</v>
      </c>
      <c r="C2416">
        <v>1E-3</v>
      </c>
    </row>
    <row r="2417" spans="1:3" x14ac:dyDescent="0.25">
      <c r="A2417">
        <v>2416</v>
      </c>
      <c r="B2417" t="s">
        <v>3298</v>
      </c>
      <c r="C2417">
        <v>1E-3</v>
      </c>
    </row>
    <row r="2418" spans="1:3" x14ac:dyDescent="0.25">
      <c r="A2418">
        <v>2417</v>
      </c>
      <c r="B2418" t="s">
        <v>3299</v>
      </c>
      <c r="C2418">
        <v>1E-3</v>
      </c>
    </row>
    <row r="2419" spans="1:3" x14ac:dyDescent="0.25">
      <c r="A2419">
        <v>2418</v>
      </c>
      <c r="B2419" t="s">
        <v>3300</v>
      </c>
      <c r="C2419">
        <v>1E-3</v>
      </c>
    </row>
    <row r="2420" spans="1:3" x14ac:dyDescent="0.25">
      <c r="A2420">
        <v>2419</v>
      </c>
      <c r="B2420" t="s">
        <v>3301</v>
      </c>
      <c r="C2420">
        <v>1E-3</v>
      </c>
    </row>
    <row r="2421" spans="1:3" x14ac:dyDescent="0.25">
      <c r="A2421">
        <v>2420</v>
      </c>
      <c r="B2421" t="s">
        <v>3302</v>
      </c>
      <c r="C2421">
        <v>1E-3</v>
      </c>
    </row>
    <row r="2422" spans="1:3" x14ac:dyDescent="0.25">
      <c r="A2422">
        <v>2421</v>
      </c>
      <c r="B2422" t="s">
        <v>3303</v>
      </c>
      <c r="C2422">
        <v>1E-3</v>
      </c>
    </row>
    <row r="2423" spans="1:3" x14ac:dyDescent="0.25">
      <c r="A2423">
        <v>2422</v>
      </c>
      <c r="B2423" t="s">
        <v>3304</v>
      </c>
      <c r="C2423">
        <v>1E-3</v>
      </c>
    </row>
    <row r="2424" spans="1:3" x14ac:dyDescent="0.25">
      <c r="A2424">
        <v>2423</v>
      </c>
      <c r="B2424" t="s">
        <v>3305</v>
      </c>
      <c r="C2424">
        <v>1E-3</v>
      </c>
    </row>
    <row r="2425" spans="1:3" x14ac:dyDescent="0.25">
      <c r="A2425">
        <v>2424</v>
      </c>
      <c r="B2425" t="s">
        <v>3306</v>
      </c>
      <c r="C2425">
        <v>1E-3</v>
      </c>
    </row>
    <row r="2426" spans="1:3" x14ac:dyDescent="0.25">
      <c r="A2426">
        <v>2425</v>
      </c>
      <c r="B2426" t="s">
        <v>3307</v>
      </c>
      <c r="C2426">
        <v>1E-3</v>
      </c>
    </row>
    <row r="2427" spans="1:3" x14ac:dyDescent="0.25">
      <c r="A2427">
        <v>2426</v>
      </c>
      <c r="B2427" t="s">
        <v>3308</v>
      </c>
      <c r="C2427">
        <v>1E-3</v>
      </c>
    </row>
    <row r="2428" spans="1:3" x14ac:dyDescent="0.25">
      <c r="A2428">
        <v>2427</v>
      </c>
      <c r="B2428" t="s">
        <v>3309</v>
      </c>
      <c r="C2428">
        <v>1E-3</v>
      </c>
    </row>
    <row r="2429" spans="1:3" x14ac:dyDescent="0.25">
      <c r="A2429">
        <v>2428</v>
      </c>
      <c r="B2429" t="s">
        <v>3310</v>
      </c>
      <c r="C2429">
        <v>1E-3</v>
      </c>
    </row>
    <row r="2430" spans="1:3" x14ac:dyDescent="0.25">
      <c r="A2430">
        <v>2429</v>
      </c>
      <c r="B2430" t="s">
        <v>3311</v>
      </c>
      <c r="C2430">
        <v>1E-3</v>
      </c>
    </row>
    <row r="2431" spans="1:3" x14ac:dyDescent="0.25">
      <c r="A2431">
        <v>2430</v>
      </c>
      <c r="B2431" t="s">
        <v>3312</v>
      </c>
      <c r="C2431">
        <v>1E-3</v>
      </c>
    </row>
    <row r="2432" spans="1:3" x14ac:dyDescent="0.25">
      <c r="A2432">
        <v>2431</v>
      </c>
      <c r="B2432" t="s">
        <v>3313</v>
      </c>
      <c r="C2432">
        <v>1E-3</v>
      </c>
    </row>
    <row r="2433" spans="1:3" x14ac:dyDescent="0.25">
      <c r="A2433">
        <v>2432</v>
      </c>
      <c r="B2433" t="s">
        <v>3314</v>
      </c>
      <c r="C2433">
        <v>1E-3</v>
      </c>
    </row>
    <row r="2434" spans="1:3" x14ac:dyDescent="0.25">
      <c r="A2434">
        <v>2433</v>
      </c>
      <c r="B2434" t="s">
        <v>3315</v>
      </c>
      <c r="C2434">
        <v>1E-3</v>
      </c>
    </row>
    <row r="2435" spans="1:3" x14ac:dyDescent="0.25">
      <c r="A2435">
        <v>2434</v>
      </c>
      <c r="B2435" t="s">
        <v>3316</v>
      </c>
      <c r="C2435">
        <v>1E-3</v>
      </c>
    </row>
    <row r="2436" spans="1:3" x14ac:dyDescent="0.25">
      <c r="A2436">
        <v>2435</v>
      </c>
      <c r="B2436" t="s">
        <v>3317</v>
      </c>
      <c r="C2436">
        <v>1E-3</v>
      </c>
    </row>
    <row r="2437" spans="1:3" x14ac:dyDescent="0.25">
      <c r="A2437">
        <v>2436</v>
      </c>
      <c r="B2437" t="s">
        <v>3318</v>
      </c>
      <c r="C2437">
        <v>1E-3</v>
      </c>
    </row>
    <row r="2438" spans="1:3" x14ac:dyDescent="0.25">
      <c r="A2438">
        <v>2437</v>
      </c>
      <c r="B2438" t="s">
        <v>3319</v>
      </c>
      <c r="C2438">
        <v>1E-3</v>
      </c>
    </row>
    <row r="2439" spans="1:3" x14ac:dyDescent="0.25">
      <c r="A2439">
        <v>2438</v>
      </c>
      <c r="B2439" t="s">
        <v>3320</v>
      </c>
      <c r="C2439">
        <v>1E-3</v>
      </c>
    </row>
    <row r="2440" spans="1:3" x14ac:dyDescent="0.25">
      <c r="A2440">
        <v>2439</v>
      </c>
      <c r="B2440" t="s">
        <v>3321</v>
      </c>
      <c r="C2440">
        <v>1E-3</v>
      </c>
    </row>
    <row r="2441" spans="1:3" x14ac:dyDescent="0.25">
      <c r="A2441">
        <v>2440</v>
      </c>
      <c r="B2441" t="s">
        <v>3322</v>
      </c>
      <c r="C2441">
        <v>1E-3</v>
      </c>
    </row>
    <row r="2442" spans="1:3" x14ac:dyDescent="0.25">
      <c r="A2442">
        <v>2441</v>
      </c>
      <c r="B2442" t="s">
        <v>3323</v>
      </c>
      <c r="C2442">
        <v>1E-3</v>
      </c>
    </row>
    <row r="2443" spans="1:3" x14ac:dyDescent="0.25">
      <c r="A2443">
        <v>2442</v>
      </c>
      <c r="B2443" t="s">
        <v>3324</v>
      </c>
      <c r="C2443">
        <v>1E-3</v>
      </c>
    </row>
    <row r="2444" spans="1:3" x14ac:dyDescent="0.25">
      <c r="A2444">
        <v>2443</v>
      </c>
      <c r="B2444" t="s">
        <v>3325</v>
      </c>
      <c r="C2444">
        <v>1E-3</v>
      </c>
    </row>
    <row r="2445" spans="1:3" x14ac:dyDescent="0.25">
      <c r="A2445">
        <v>2444</v>
      </c>
      <c r="B2445" t="s">
        <v>3326</v>
      </c>
      <c r="C2445">
        <v>1E-3</v>
      </c>
    </row>
    <row r="2446" spans="1:3" x14ac:dyDescent="0.25">
      <c r="A2446">
        <v>2445</v>
      </c>
      <c r="B2446" t="s">
        <v>3327</v>
      </c>
      <c r="C2446">
        <v>1E-3</v>
      </c>
    </row>
    <row r="2447" spans="1:3" x14ac:dyDescent="0.25">
      <c r="A2447">
        <v>2446</v>
      </c>
      <c r="B2447" t="s">
        <v>3328</v>
      </c>
      <c r="C2447">
        <v>1E-3</v>
      </c>
    </row>
    <row r="2448" spans="1:3" x14ac:dyDescent="0.25">
      <c r="A2448">
        <v>2447</v>
      </c>
      <c r="B2448" t="s">
        <v>3329</v>
      </c>
      <c r="C2448">
        <v>1E-3</v>
      </c>
    </row>
    <row r="2449" spans="1:3" x14ac:dyDescent="0.25">
      <c r="A2449">
        <v>2448</v>
      </c>
      <c r="B2449" t="s">
        <v>3330</v>
      </c>
      <c r="C2449">
        <v>1E-3</v>
      </c>
    </row>
    <row r="2450" spans="1:3" x14ac:dyDescent="0.25">
      <c r="A2450">
        <v>2449</v>
      </c>
      <c r="B2450" t="s">
        <v>3331</v>
      </c>
      <c r="C2450">
        <v>1E-3</v>
      </c>
    </row>
    <row r="2451" spans="1:3" x14ac:dyDescent="0.25">
      <c r="A2451">
        <v>2450</v>
      </c>
      <c r="B2451" t="s">
        <v>3332</v>
      </c>
      <c r="C2451">
        <v>1E-3</v>
      </c>
    </row>
    <row r="2452" spans="1:3" x14ac:dyDescent="0.25">
      <c r="A2452">
        <v>2451</v>
      </c>
      <c r="B2452" t="s">
        <v>3333</v>
      </c>
      <c r="C2452">
        <v>1E-3</v>
      </c>
    </row>
    <row r="2453" spans="1:3" x14ac:dyDescent="0.25">
      <c r="A2453">
        <v>2452</v>
      </c>
      <c r="B2453" t="s">
        <v>3334</v>
      </c>
      <c r="C2453">
        <v>1E-3</v>
      </c>
    </row>
    <row r="2454" spans="1:3" x14ac:dyDescent="0.25">
      <c r="A2454">
        <v>2453</v>
      </c>
      <c r="B2454" t="s">
        <v>3335</v>
      </c>
      <c r="C2454">
        <v>1E-3</v>
      </c>
    </row>
    <row r="2455" spans="1:3" x14ac:dyDescent="0.25">
      <c r="A2455">
        <v>2454</v>
      </c>
      <c r="B2455" t="s">
        <v>3336</v>
      </c>
      <c r="C2455">
        <v>1E-3</v>
      </c>
    </row>
    <row r="2456" spans="1:3" x14ac:dyDescent="0.25">
      <c r="A2456">
        <v>2455</v>
      </c>
      <c r="B2456" t="s">
        <v>3337</v>
      </c>
      <c r="C2456">
        <v>1E-3</v>
      </c>
    </row>
    <row r="2457" spans="1:3" x14ac:dyDescent="0.25">
      <c r="A2457">
        <v>2456</v>
      </c>
      <c r="B2457" t="s">
        <v>3338</v>
      </c>
      <c r="C2457">
        <v>1E-3</v>
      </c>
    </row>
    <row r="2458" spans="1:3" x14ac:dyDescent="0.25">
      <c r="A2458">
        <v>2457</v>
      </c>
      <c r="B2458" t="s">
        <v>3339</v>
      </c>
      <c r="C2458">
        <v>1E-3</v>
      </c>
    </row>
    <row r="2459" spans="1:3" x14ac:dyDescent="0.25">
      <c r="A2459">
        <v>2458</v>
      </c>
      <c r="B2459" t="s">
        <v>3340</v>
      </c>
      <c r="C2459">
        <v>1E-3</v>
      </c>
    </row>
    <row r="2460" spans="1:3" x14ac:dyDescent="0.25">
      <c r="A2460">
        <v>2459</v>
      </c>
      <c r="B2460" t="s">
        <v>3341</v>
      </c>
      <c r="C2460">
        <v>1E-3</v>
      </c>
    </row>
    <row r="2461" spans="1:3" x14ac:dyDescent="0.25">
      <c r="A2461">
        <v>2460</v>
      </c>
      <c r="B2461" t="s">
        <v>3342</v>
      </c>
      <c r="C2461">
        <v>1E-3</v>
      </c>
    </row>
    <row r="2462" spans="1:3" x14ac:dyDescent="0.25">
      <c r="A2462">
        <v>2461</v>
      </c>
      <c r="B2462" t="s">
        <v>3343</v>
      </c>
      <c r="C2462">
        <v>1E-3</v>
      </c>
    </row>
    <row r="2463" spans="1:3" x14ac:dyDescent="0.25">
      <c r="A2463">
        <v>2462</v>
      </c>
      <c r="B2463" t="s">
        <v>3344</v>
      </c>
      <c r="C2463">
        <v>1E-3</v>
      </c>
    </row>
    <row r="2464" spans="1:3" x14ac:dyDescent="0.25">
      <c r="A2464">
        <v>2463</v>
      </c>
      <c r="B2464" t="s">
        <v>3345</v>
      </c>
      <c r="C2464">
        <v>1E-3</v>
      </c>
    </row>
    <row r="2465" spans="1:3" x14ac:dyDescent="0.25">
      <c r="A2465">
        <v>2464</v>
      </c>
      <c r="B2465" t="s">
        <v>3346</v>
      </c>
      <c r="C2465">
        <v>1E-3</v>
      </c>
    </row>
    <row r="2466" spans="1:3" x14ac:dyDescent="0.25">
      <c r="A2466">
        <v>2465</v>
      </c>
      <c r="B2466" t="s">
        <v>3347</v>
      </c>
      <c r="C2466">
        <v>1E-3</v>
      </c>
    </row>
    <row r="2467" spans="1:3" x14ac:dyDescent="0.25">
      <c r="A2467">
        <v>2466</v>
      </c>
      <c r="B2467" t="s">
        <v>3348</v>
      </c>
      <c r="C2467">
        <v>1E-3</v>
      </c>
    </row>
    <row r="2468" spans="1:3" x14ac:dyDescent="0.25">
      <c r="A2468">
        <v>2467</v>
      </c>
      <c r="B2468" t="s">
        <v>3349</v>
      </c>
      <c r="C2468">
        <v>1E-3</v>
      </c>
    </row>
    <row r="2469" spans="1:3" x14ac:dyDescent="0.25">
      <c r="A2469">
        <v>2468</v>
      </c>
      <c r="B2469" t="s">
        <v>3350</v>
      </c>
      <c r="C2469">
        <v>1E-3</v>
      </c>
    </row>
    <row r="2470" spans="1:3" x14ac:dyDescent="0.25">
      <c r="A2470">
        <v>2469</v>
      </c>
      <c r="B2470" t="s">
        <v>3351</v>
      </c>
      <c r="C2470">
        <v>1E-3</v>
      </c>
    </row>
    <row r="2471" spans="1:3" x14ac:dyDescent="0.25">
      <c r="A2471">
        <v>2470</v>
      </c>
      <c r="B2471" t="s">
        <v>3352</v>
      </c>
      <c r="C2471">
        <v>1E-3</v>
      </c>
    </row>
    <row r="2472" spans="1:3" x14ac:dyDescent="0.25">
      <c r="A2472">
        <v>2471</v>
      </c>
      <c r="B2472" t="s">
        <v>3353</v>
      </c>
      <c r="C2472">
        <v>1E-3</v>
      </c>
    </row>
    <row r="2473" spans="1:3" x14ac:dyDescent="0.25">
      <c r="A2473">
        <v>2472</v>
      </c>
      <c r="B2473" t="s">
        <v>3354</v>
      </c>
      <c r="C2473">
        <v>1E-3</v>
      </c>
    </row>
    <row r="2474" spans="1:3" x14ac:dyDescent="0.25">
      <c r="A2474">
        <v>2473</v>
      </c>
      <c r="B2474" t="s">
        <v>3355</v>
      </c>
      <c r="C2474">
        <v>1E-3</v>
      </c>
    </row>
    <row r="2475" spans="1:3" x14ac:dyDescent="0.25">
      <c r="A2475">
        <v>2474</v>
      </c>
      <c r="B2475" t="s">
        <v>3356</v>
      </c>
      <c r="C2475">
        <v>1E-3</v>
      </c>
    </row>
    <row r="2476" spans="1:3" x14ac:dyDescent="0.25">
      <c r="A2476">
        <v>2475</v>
      </c>
      <c r="B2476" t="s">
        <v>3357</v>
      </c>
      <c r="C2476">
        <v>1E-3</v>
      </c>
    </row>
    <row r="2477" spans="1:3" x14ac:dyDescent="0.25">
      <c r="A2477">
        <v>2476</v>
      </c>
      <c r="B2477" t="s">
        <v>3358</v>
      </c>
      <c r="C2477">
        <v>1E-3</v>
      </c>
    </row>
    <row r="2478" spans="1:3" x14ac:dyDescent="0.25">
      <c r="A2478">
        <v>2477</v>
      </c>
      <c r="B2478" t="s">
        <v>3359</v>
      </c>
      <c r="C2478">
        <v>1E-3</v>
      </c>
    </row>
    <row r="2479" spans="1:3" x14ac:dyDescent="0.25">
      <c r="A2479">
        <v>2478</v>
      </c>
      <c r="B2479" t="s">
        <v>3360</v>
      </c>
      <c r="C2479">
        <v>1E-3</v>
      </c>
    </row>
    <row r="2480" spans="1:3" x14ac:dyDescent="0.25">
      <c r="A2480">
        <v>2479</v>
      </c>
      <c r="B2480" t="s">
        <v>3361</v>
      </c>
      <c r="C2480">
        <v>1E-3</v>
      </c>
    </row>
    <row r="2481" spans="1:3" x14ac:dyDescent="0.25">
      <c r="A2481">
        <v>2480</v>
      </c>
      <c r="B2481" t="s">
        <v>3362</v>
      </c>
      <c r="C2481">
        <v>1E-3</v>
      </c>
    </row>
    <row r="2482" spans="1:3" x14ac:dyDescent="0.25">
      <c r="A2482">
        <v>2481</v>
      </c>
      <c r="B2482" t="s">
        <v>3363</v>
      </c>
      <c r="C2482">
        <v>1E-3</v>
      </c>
    </row>
    <row r="2483" spans="1:3" x14ac:dyDescent="0.25">
      <c r="A2483">
        <v>2482</v>
      </c>
      <c r="B2483" t="s">
        <v>3364</v>
      </c>
      <c r="C2483">
        <v>1E-3</v>
      </c>
    </row>
    <row r="2484" spans="1:3" x14ac:dyDescent="0.25">
      <c r="A2484">
        <v>2483</v>
      </c>
      <c r="B2484" t="s">
        <v>3365</v>
      </c>
      <c r="C2484">
        <v>1E-3</v>
      </c>
    </row>
    <row r="2485" spans="1:3" x14ac:dyDescent="0.25">
      <c r="A2485">
        <v>2484</v>
      </c>
      <c r="B2485" t="s">
        <v>3366</v>
      </c>
      <c r="C2485">
        <v>1E-3</v>
      </c>
    </row>
    <row r="2486" spans="1:3" x14ac:dyDescent="0.25">
      <c r="A2486">
        <v>2485</v>
      </c>
      <c r="B2486" t="s">
        <v>3367</v>
      </c>
      <c r="C2486">
        <v>1E-3</v>
      </c>
    </row>
    <row r="2487" spans="1:3" x14ac:dyDescent="0.25">
      <c r="A2487">
        <v>2486</v>
      </c>
      <c r="B2487" t="s">
        <v>3368</v>
      </c>
      <c r="C2487">
        <v>1E-3</v>
      </c>
    </row>
    <row r="2488" spans="1:3" x14ac:dyDescent="0.25">
      <c r="A2488">
        <v>2487</v>
      </c>
      <c r="B2488" t="s">
        <v>3369</v>
      </c>
      <c r="C2488">
        <v>1E-3</v>
      </c>
    </row>
    <row r="2489" spans="1:3" x14ac:dyDescent="0.25">
      <c r="A2489">
        <v>2488</v>
      </c>
      <c r="B2489" t="s">
        <v>3370</v>
      </c>
      <c r="C2489">
        <v>1E-3</v>
      </c>
    </row>
    <row r="2490" spans="1:3" x14ac:dyDescent="0.25">
      <c r="A2490">
        <v>2489</v>
      </c>
      <c r="B2490" t="s">
        <v>3371</v>
      </c>
      <c r="C2490">
        <v>1E-3</v>
      </c>
    </row>
    <row r="2491" spans="1:3" x14ac:dyDescent="0.25">
      <c r="A2491">
        <v>2490</v>
      </c>
      <c r="B2491" t="s">
        <v>3372</v>
      </c>
      <c r="C2491">
        <v>1E-3</v>
      </c>
    </row>
    <row r="2492" spans="1:3" x14ac:dyDescent="0.25">
      <c r="A2492">
        <v>2491</v>
      </c>
      <c r="B2492" t="s">
        <v>3373</v>
      </c>
      <c r="C2492">
        <v>1E-3</v>
      </c>
    </row>
    <row r="2493" spans="1:3" x14ac:dyDescent="0.25">
      <c r="A2493">
        <v>2492</v>
      </c>
      <c r="B2493" t="s">
        <v>3374</v>
      </c>
      <c r="C2493">
        <v>1E-3</v>
      </c>
    </row>
    <row r="2494" spans="1:3" x14ac:dyDescent="0.25">
      <c r="A2494">
        <v>2493</v>
      </c>
      <c r="B2494" t="s">
        <v>3375</v>
      </c>
      <c r="C2494">
        <v>1E-3</v>
      </c>
    </row>
    <row r="2495" spans="1:3" x14ac:dyDescent="0.25">
      <c r="A2495">
        <v>2494</v>
      </c>
      <c r="B2495" t="s">
        <v>3376</v>
      </c>
      <c r="C2495">
        <v>1E-3</v>
      </c>
    </row>
    <row r="2496" spans="1:3" x14ac:dyDescent="0.25">
      <c r="A2496">
        <v>2495</v>
      </c>
      <c r="B2496" t="s">
        <v>3377</v>
      </c>
      <c r="C2496">
        <v>1E-3</v>
      </c>
    </row>
    <row r="2497" spans="1:3" x14ac:dyDescent="0.25">
      <c r="A2497">
        <v>2496</v>
      </c>
      <c r="B2497" t="s">
        <v>3378</v>
      </c>
      <c r="C2497">
        <v>1E-3</v>
      </c>
    </row>
    <row r="2498" spans="1:3" x14ac:dyDescent="0.25">
      <c r="A2498">
        <v>2497</v>
      </c>
      <c r="B2498" t="s">
        <v>3379</v>
      </c>
      <c r="C2498">
        <v>1E-3</v>
      </c>
    </row>
    <row r="2499" spans="1:3" x14ac:dyDescent="0.25">
      <c r="A2499">
        <v>2498</v>
      </c>
      <c r="B2499" t="s">
        <v>3380</v>
      </c>
      <c r="C2499">
        <v>1E-3</v>
      </c>
    </row>
    <row r="2500" spans="1:3" x14ac:dyDescent="0.25">
      <c r="A2500">
        <v>2499</v>
      </c>
      <c r="B2500" t="s">
        <v>3381</v>
      </c>
      <c r="C2500">
        <v>1E-3</v>
      </c>
    </row>
    <row r="2501" spans="1:3" x14ac:dyDescent="0.25">
      <c r="A2501">
        <v>2500</v>
      </c>
      <c r="B2501" t="s">
        <v>3382</v>
      </c>
      <c r="C2501">
        <v>1E-3</v>
      </c>
    </row>
    <row r="2502" spans="1:3" x14ac:dyDescent="0.25">
      <c r="A2502">
        <v>2501</v>
      </c>
      <c r="B2502" t="s">
        <v>3383</v>
      </c>
      <c r="C2502">
        <v>1E-3</v>
      </c>
    </row>
    <row r="2503" spans="1:3" x14ac:dyDescent="0.25">
      <c r="A2503">
        <v>2502</v>
      </c>
      <c r="B2503" t="s">
        <v>3384</v>
      </c>
      <c r="C2503">
        <v>1E-3</v>
      </c>
    </row>
    <row r="2504" spans="1:3" x14ac:dyDescent="0.25">
      <c r="A2504">
        <v>2503</v>
      </c>
      <c r="B2504" t="s">
        <v>3385</v>
      </c>
      <c r="C2504">
        <v>1E-3</v>
      </c>
    </row>
    <row r="2505" spans="1:3" x14ac:dyDescent="0.25">
      <c r="A2505">
        <v>2504</v>
      </c>
      <c r="B2505" t="s">
        <v>3386</v>
      </c>
      <c r="C2505">
        <v>1E-3</v>
      </c>
    </row>
    <row r="2506" spans="1:3" x14ac:dyDescent="0.25">
      <c r="A2506">
        <v>2505</v>
      </c>
      <c r="B2506" t="s">
        <v>3387</v>
      </c>
      <c r="C2506">
        <v>1E-3</v>
      </c>
    </row>
    <row r="2507" spans="1:3" x14ac:dyDescent="0.25">
      <c r="A2507">
        <v>2506</v>
      </c>
      <c r="B2507" t="s">
        <v>3388</v>
      </c>
      <c r="C2507">
        <v>1E-3</v>
      </c>
    </row>
    <row r="2508" spans="1:3" x14ac:dyDescent="0.25">
      <c r="A2508">
        <v>2507</v>
      </c>
      <c r="B2508" t="s">
        <v>3389</v>
      </c>
      <c r="C2508">
        <v>1E-3</v>
      </c>
    </row>
    <row r="2509" spans="1:3" x14ac:dyDescent="0.25">
      <c r="A2509">
        <v>2508</v>
      </c>
      <c r="B2509" t="s">
        <v>3390</v>
      </c>
      <c r="C2509">
        <v>1E-3</v>
      </c>
    </row>
    <row r="2510" spans="1:3" x14ac:dyDescent="0.25">
      <c r="A2510">
        <v>2509</v>
      </c>
      <c r="B2510" t="s">
        <v>3391</v>
      </c>
      <c r="C2510">
        <v>1E-3</v>
      </c>
    </row>
    <row r="2511" spans="1:3" x14ac:dyDescent="0.25">
      <c r="A2511">
        <v>2510</v>
      </c>
      <c r="B2511" t="s">
        <v>3392</v>
      </c>
      <c r="C2511">
        <v>1E-3</v>
      </c>
    </row>
    <row r="2512" spans="1:3" x14ac:dyDescent="0.25">
      <c r="A2512">
        <v>2511</v>
      </c>
      <c r="B2512" t="s">
        <v>3393</v>
      </c>
      <c r="C2512">
        <v>1E-3</v>
      </c>
    </row>
    <row r="2513" spans="1:3" x14ac:dyDescent="0.25">
      <c r="A2513">
        <v>2512</v>
      </c>
      <c r="B2513" t="s">
        <v>3394</v>
      </c>
      <c r="C2513">
        <v>1E-3</v>
      </c>
    </row>
    <row r="2514" spans="1:3" x14ac:dyDescent="0.25">
      <c r="A2514">
        <v>2513</v>
      </c>
      <c r="B2514" t="s">
        <v>3395</v>
      </c>
      <c r="C2514">
        <v>1E-3</v>
      </c>
    </row>
    <row r="2515" spans="1:3" x14ac:dyDescent="0.25">
      <c r="A2515">
        <v>2514</v>
      </c>
      <c r="B2515" t="s">
        <v>3396</v>
      </c>
      <c r="C2515">
        <v>1E-3</v>
      </c>
    </row>
    <row r="2516" spans="1:3" x14ac:dyDescent="0.25">
      <c r="A2516">
        <v>2515</v>
      </c>
      <c r="B2516" t="s">
        <v>3397</v>
      </c>
      <c r="C2516">
        <v>1E-3</v>
      </c>
    </row>
    <row r="2517" spans="1:3" x14ac:dyDescent="0.25">
      <c r="A2517">
        <v>2516</v>
      </c>
      <c r="B2517" t="s">
        <v>3398</v>
      </c>
      <c r="C2517">
        <v>1E-3</v>
      </c>
    </row>
    <row r="2518" spans="1:3" x14ac:dyDescent="0.25">
      <c r="A2518">
        <v>2517</v>
      </c>
      <c r="B2518" t="s">
        <v>3399</v>
      </c>
      <c r="C2518">
        <v>1E-3</v>
      </c>
    </row>
    <row r="2519" spans="1:3" x14ac:dyDescent="0.25">
      <c r="A2519">
        <v>2518</v>
      </c>
      <c r="B2519" t="s">
        <v>3400</v>
      </c>
      <c r="C2519">
        <v>1E-3</v>
      </c>
    </row>
    <row r="2520" spans="1:3" x14ac:dyDescent="0.25">
      <c r="A2520">
        <v>2519</v>
      </c>
      <c r="B2520" t="s">
        <v>3401</v>
      </c>
      <c r="C2520">
        <v>1E-3</v>
      </c>
    </row>
    <row r="2521" spans="1:3" x14ac:dyDescent="0.25">
      <c r="A2521">
        <v>2520</v>
      </c>
      <c r="B2521" t="s">
        <v>3402</v>
      </c>
      <c r="C2521">
        <v>1E-3</v>
      </c>
    </row>
    <row r="2522" spans="1:3" x14ac:dyDescent="0.25">
      <c r="A2522">
        <v>2521</v>
      </c>
      <c r="B2522" t="s">
        <v>3403</v>
      </c>
      <c r="C2522">
        <v>1E-3</v>
      </c>
    </row>
    <row r="2523" spans="1:3" x14ac:dyDescent="0.25">
      <c r="A2523">
        <v>2522</v>
      </c>
      <c r="B2523" t="s">
        <v>3404</v>
      </c>
      <c r="C2523">
        <v>1E-3</v>
      </c>
    </row>
    <row r="2524" spans="1:3" x14ac:dyDescent="0.25">
      <c r="A2524">
        <v>2523</v>
      </c>
      <c r="B2524" t="s">
        <v>3405</v>
      </c>
      <c r="C2524">
        <v>1E-3</v>
      </c>
    </row>
    <row r="2525" spans="1:3" x14ac:dyDescent="0.25">
      <c r="A2525">
        <v>2524</v>
      </c>
      <c r="B2525" t="s">
        <v>3406</v>
      </c>
      <c r="C2525">
        <v>1E-3</v>
      </c>
    </row>
    <row r="2526" spans="1:3" x14ac:dyDescent="0.25">
      <c r="A2526">
        <v>2525</v>
      </c>
      <c r="B2526" t="s">
        <v>3407</v>
      </c>
      <c r="C2526">
        <v>1E-3</v>
      </c>
    </row>
    <row r="2527" spans="1:3" x14ac:dyDescent="0.25">
      <c r="A2527">
        <v>2526</v>
      </c>
      <c r="B2527" t="s">
        <v>3408</v>
      </c>
      <c r="C2527">
        <v>1E-3</v>
      </c>
    </row>
    <row r="2528" spans="1:3" x14ac:dyDescent="0.25">
      <c r="A2528">
        <v>2527</v>
      </c>
      <c r="B2528" t="s">
        <v>3409</v>
      </c>
      <c r="C2528">
        <v>1E-3</v>
      </c>
    </row>
    <row r="2529" spans="1:3" x14ac:dyDescent="0.25">
      <c r="A2529">
        <v>2528</v>
      </c>
      <c r="B2529" t="s">
        <v>3410</v>
      </c>
      <c r="C2529">
        <v>1E-3</v>
      </c>
    </row>
    <row r="2530" spans="1:3" x14ac:dyDescent="0.25">
      <c r="A2530">
        <v>2529</v>
      </c>
      <c r="B2530" t="s">
        <v>3411</v>
      </c>
      <c r="C2530">
        <v>1E-3</v>
      </c>
    </row>
    <row r="2531" spans="1:3" x14ac:dyDescent="0.25">
      <c r="A2531">
        <v>2530</v>
      </c>
      <c r="B2531" t="s">
        <v>3412</v>
      </c>
      <c r="C2531">
        <v>1E-3</v>
      </c>
    </row>
    <row r="2532" spans="1:3" x14ac:dyDescent="0.25">
      <c r="A2532">
        <v>2531</v>
      </c>
      <c r="B2532" t="s">
        <v>3413</v>
      </c>
      <c r="C2532">
        <v>1E-3</v>
      </c>
    </row>
    <row r="2533" spans="1:3" x14ac:dyDescent="0.25">
      <c r="A2533">
        <v>2532</v>
      </c>
      <c r="B2533" t="s">
        <v>3414</v>
      </c>
      <c r="C2533">
        <v>1E-3</v>
      </c>
    </row>
    <row r="2534" spans="1:3" x14ac:dyDescent="0.25">
      <c r="A2534">
        <v>2533</v>
      </c>
      <c r="B2534" t="s">
        <v>3415</v>
      </c>
      <c r="C2534">
        <v>1E-3</v>
      </c>
    </row>
    <row r="2535" spans="1:3" x14ac:dyDescent="0.25">
      <c r="A2535">
        <v>2534</v>
      </c>
      <c r="B2535" t="s">
        <v>3416</v>
      </c>
      <c r="C2535">
        <v>1E-3</v>
      </c>
    </row>
    <row r="2536" spans="1:3" x14ac:dyDescent="0.25">
      <c r="A2536">
        <v>2535</v>
      </c>
      <c r="B2536" t="s">
        <v>3417</v>
      </c>
      <c r="C2536">
        <v>1E-3</v>
      </c>
    </row>
    <row r="2537" spans="1:3" x14ac:dyDescent="0.25">
      <c r="A2537">
        <v>2536</v>
      </c>
      <c r="B2537" t="s">
        <v>3418</v>
      </c>
      <c r="C2537">
        <v>1E-3</v>
      </c>
    </row>
    <row r="2538" spans="1:3" x14ac:dyDescent="0.25">
      <c r="A2538">
        <v>2537</v>
      </c>
      <c r="B2538" t="s">
        <v>3419</v>
      </c>
      <c r="C2538">
        <v>1E-3</v>
      </c>
    </row>
    <row r="2539" spans="1:3" x14ac:dyDescent="0.25">
      <c r="A2539">
        <v>2538</v>
      </c>
      <c r="B2539" t="s">
        <v>3420</v>
      </c>
      <c r="C2539">
        <v>1E-3</v>
      </c>
    </row>
    <row r="2540" spans="1:3" x14ac:dyDescent="0.25">
      <c r="A2540">
        <v>2539</v>
      </c>
      <c r="B2540" t="s">
        <v>3421</v>
      </c>
      <c r="C2540">
        <v>1E-3</v>
      </c>
    </row>
    <row r="2541" spans="1:3" x14ac:dyDescent="0.25">
      <c r="A2541">
        <v>2540</v>
      </c>
      <c r="B2541" t="s">
        <v>3422</v>
      </c>
      <c r="C2541">
        <v>1E-3</v>
      </c>
    </row>
    <row r="2542" spans="1:3" x14ac:dyDescent="0.25">
      <c r="A2542">
        <v>2541</v>
      </c>
      <c r="B2542" t="s">
        <v>3423</v>
      </c>
      <c r="C2542">
        <v>1E-3</v>
      </c>
    </row>
    <row r="2543" spans="1:3" x14ac:dyDescent="0.25">
      <c r="A2543">
        <v>2542</v>
      </c>
      <c r="B2543" t="s">
        <v>3424</v>
      </c>
      <c r="C2543">
        <v>1E-3</v>
      </c>
    </row>
    <row r="2544" spans="1:3" x14ac:dyDescent="0.25">
      <c r="A2544">
        <v>2543</v>
      </c>
      <c r="B2544" t="s">
        <v>3425</v>
      </c>
      <c r="C2544">
        <v>1E-3</v>
      </c>
    </row>
    <row r="2545" spans="1:3" x14ac:dyDescent="0.25">
      <c r="A2545">
        <v>2544</v>
      </c>
      <c r="B2545" t="s">
        <v>3426</v>
      </c>
      <c r="C2545">
        <v>1E-3</v>
      </c>
    </row>
    <row r="2546" spans="1:3" x14ac:dyDescent="0.25">
      <c r="A2546">
        <v>2545</v>
      </c>
      <c r="B2546" t="s">
        <v>3427</v>
      </c>
      <c r="C2546">
        <v>1E-3</v>
      </c>
    </row>
    <row r="2547" spans="1:3" x14ac:dyDescent="0.25">
      <c r="A2547">
        <v>2546</v>
      </c>
      <c r="B2547" t="s">
        <v>3428</v>
      </c>
      <c r="C2547">
        <v>1E-3</v>
      </c>
    </row>
    <row r="2548" spans="1:3" x14ac:dyDescent="0.25">
      <c r="A2548">
        <v>2547</v>
      </c>
      <c r="B2548" t="s">
        <v>3429</v>
      </c>
      <c r="C2548">
        <v>1E-3</v>
      </c>
    </row>
    <row r="2549" spans="1:3" x14ac:dyDescent="0.25">
      <c r="A2549">
        <v>2548</v>
      </c>
      <c r="B2549" t="s">
        <v>3430</v>
      </c>
      <c r="C2549">
        <v>1E-3</v>
      </c>
    </row>
    <row r="2550" spans="1:3" x14ac:dyDescent="0.25">
      <c r="A2550">
        <v>2549</v>
      </c>
      <c r="B2550" t="s">
        <v>3431</v>
      </c>
      <c r="C2550">
        <v>1E-3</v>
      </c>
    </row>
    <row r="2551" spans="1:3" x14ac:dyDescent="0.25">
      <c r="A2551">
        <v>2550</v>
      </c>
      <c r="B2551" t="s">
        <v>3432</v>
      </c>
      <c r="C2551">
        <v>1E-3</v>
      </c>
    </row>
    <row r="2552" spans="1:3" x14ac:dyDescent="0.25">
      <c r="A2552">
        <v>2551</v>
      </c>
      <c r="B2552" t="s">
        <v>3433</v>
      </c>
      <c r="C2552">
        <v>1E-3</v>
      </c>
    </row>
    <row r="2553" spans="1:3" x14ac:dyDescent="0.25">
      <c r="A2553">
        <v>2552</v>
      </c>
      <c r="B2553" t="s">
        <v>3434</v>
      </c>
      <c r="C2553">
        <v>1E-3</v>
      </c>
    </row>
    <row r="2554" spans="1:3" x14ac:dyDescent="0.25">
      <c r="A2554">
        <v>2553</v>
      </c>
      <c r="B2554" t="s">
        <v>3435</v>
      </c>
      <c r="C2554">
        <v>1E-3</v>
      </c>
    </row>
    <row r="2555" spans="1:3" x14ac:dyDescent="0.25">
      <c r="A2555">
        <v>2554</v>
      </c>
      <c r="B2555" t="s">
        <v>3436</v>
      </c>
      <c r="C2555">
        <v>1E-3</v>
      </c>
    </row>
    <row r="2556" spans="1:3" x14ac:dyDescent="0.25">
      <c r="A2556">
        <v>2555</v>
      </c>
      <c r="B2556" t="s">
        <v>3437</v>
      </c>
      <c r="C2556">
        <v>1E-3</v>
      </c>
    </row>
    <row r="2557" spans="1:3" x14ac:dyDescent="0.25">
      <c r="A2557">
        <v>2556</v>
      </c>
      <c r="B2557" t="s">
        <v>3438</v>
      </c>
      <c r="C2557">
        <v>1E-3</v>
      </c>
    </row>
    <row r="2558" spans="1:3" x14ac:dyDescent="0.25">
      <c r="A2558">
        <v>2557</v>
      </c>
      <c r="B2558" t="s">
        <v>3439</v>
      </c>
      <c r="C2558">
        <v>1E-3</v>
      </c>
    </row>
    <row r="2559" spans="1:3" x14ac:dyDescent="0.25">
      <c r="A2559">
        <v>2558</v>
      </c>
      <c r="B2559" t="s">
        <v>3440</v>
      </c>
      <c r="C2559">
        <v>1E-3</v>
      </c>
    </row>
    <row r="2560" spans="1:3" x14ac:dyDescent="0.25">
      <c r="A2560">
        <v>2559</v>
      </c>
      <c r="B2560" t="s">
        <v>3441</v>
      </c>
      <c r="C2560">
        <v>1E-3</v>
      </c>
    </row>
    <row r="2561" spans="1:3" x14ac:dyDescent="0.25">
      <c r="A2561">
        <v>2560</v>
      </c>
      <c r="B2561" t="s">
        <v>3442</v>
      </c>
      <c r="C2561">
        <v>1E-3</v>
      </c>
    </row>
    <row r="2562" spans="1:3" x14ac:dyDescent="0.25">
      <c r="A2562">
        <v>2561</v>
      </c>
      <c r="B2562" t="s">
        <v>3443</v>
      </c>
      <c r="C2562">
        <v>1E-3</v>
      </c>
    </row>
    <row r="2563" spans="1:3" x14ac:dyDescent="0.25">
      <c r="A2563">
        <v>2562</v>
      </c>
      <c r="B2563" t="s">
        <v>3444</v>
      </c>
      <c r="C2563">
        <v>1E-3</v>
      </c>
    </row>
    <row r="2564" spans="1:3" x14ac:dyDescent="0.25">
      <c r="A2564">
        <v>2563</v>
      </c>
      <c r="B2564" t="s">
        <v>3445</v>
      </c>
      <c r="C2564">
        <v>1E-3</v>
      </c>
    </row>
    <row r="2565" spans="1:3" x14ac:dyDescent="0.25">
      <c r="A2565">
        <v>2564</v>
      </c>
      <c r="B2565" t="s">
        <v>3446</v>
      </c>
      <c r="C2565">
        <v>1E-3</v>
      </c>
    </row>
    <row r="2566" spans="1:3" x14ac:dyDescent="0.25">
      <c r="A2566">
        <v>2565</v>
      </c>
      <c r="B2566" t="s">
        <v>3447</v>
      </c>
      <c r="C2566">
        <v>1E-3</v>
      </c>
    </row>
    <row r="2567" spans="1:3" x14ac:dyDescent="0.25">
      <c r="A2567">
        <v>2566</v>
      </c>
      <c r="B2567" t="s">
        <v>3448</v>
      </c>
      <c r="C2567">
        <v>1E-3</v>
      </c>
    </row>
    <row r="2568" spans="1:3" x14ac:dyDescent="0.25">
      <c r="A2568">
        <v>2567</v>
      </c>
      <c r="B2568" t="s">
        <v>3449</v>
      </c>
      <c r="C2568">
        <v>1E-3</v>
      </c>
    </row>
    <row r="2569" spans="1:3" x14ac:dyDescent="0.25">
      <c r="A2569">
        <v>2568</v>
      </c>
      <c r="B2569" t="s">
        <v>3450</v>
      </c>
      <c r="C2569">
        <v>1E-3</v>
      </c>
    </row>
    <row r="2570" spans="1:3" x14ac:dyDescent="0.25">
      <c r="A2570">
        <v>2569</v>
      </c>
      <c r="B2570" t="s">
        <v>3451</v>
      </c>
      <c r="C2570">
        <v>1E-3</v>
      </c>
    </row>
    <row r="2571" spans="1:3" x14ac:dyDescent="0.25">
      <c r="A2571">
        <v>2570</v>
      </c>
      <c r="B2571" t="s">
        <v>3452</v>
      </c>
      <c r="C2571">
        <v>1E-3</v>
      </c>
    </row>
    <row r="2572" spans="1:3" x14ac:dyDescent="0.25">
      <c r="A2572">
        <v>2571</v>
      </c>
      <c r="B2572" t="s">
        <v>3453</v>
      </c>
      <c r="C2572">
        <v>1E-3</v>
      </c>
    </row>
    <row r="2573" spans="1:3" x14ac:dyDescent="0.25">
      <c r="A2573">
        <v>2572</v>
      </c>
      <c r="B2573" t="s">
        <v>3454</v>
      </c>
      <c r="C2573">
        <v>1E-3</v>
      </c>
    </row>
    <row r="2574" spans="1:3" x14ac:dyDescent="0.25">
      <c r="A2574">
        <v>2573</v>
      </c>
      <c r="B2574" t="s">
        <v>3455</v>
      </c>
      <c r="C2574">
        <v>1E-3</v>
      </c>
    </row>
    <row r="2575" spans="1:3" x14ac:dyDescent="0.25">
      <c r="A2575">
        <v>2574</v>
      </c>
      <c r="B2575" t="s">
        <v>3456</v>
      </c>
      <c r="C2575">
        <v>1E-3</v>
      </c>
    </row>
    <row r="2576" spans="1:3" x14ac:dyDescent="0.25">
      <c r="A2576">
        <v>2575</v>
      </c>
      <c r="B2576" t="s">
        <v>3457</v>
      </c>
      <c r="C2576">
        <v>1E-3</v>
      </c>
    </row>
    <row r="2577" spans="1:3" x14ac:dyDescent="0.25">
      <c r="A2577">
        <v>2576</v>
      </c>
      <c r="B2577" t="s">
        <v>3458</v>
      </c>
      <c r="C2577">
        <v>1E-3</v>
      </c>
    </row>
    <row r="2578" spans="1:3" x14ac:dyDescent="0.25">
      <c r="A2578">
        <v>2577</v>
      </c>
      <c r="B2578" t="s">
        <v>3459</v>
      </c>
      <c r="C2578">
        <v>1E-3</v>
      </c>
    </row>
    <row r="2579" spans="1:3" x14ac:dyDescent="0.25">
      <c r="A2579">
        <v>2578</v>
      </c>
      <c r="B2579" t="s">
        <v>3460</v>
      </c>
      <c r="C2579">
        <v>1E-3</v>
      </c>
    </row>
    <row r="2580" spans="1:3" x14ac:dyDescent="0.25">
      <c r="A2580">
        <v>2579</v>
      </c>
      <c r="B2580" t="s">
        <v>3461</v>
      </c>
      <c r="C2580">
        <v>1E-3</v>
      </c>
    </row>
    <row r="2581" spans="1:3" x14ac:dyDescent="0.25">
      <c r="A2581">
        <v>2580</v>
      </c>
      <c r="B2581" t="s">
        <v>3462</v>
      </c>
      <c r="C2581">
        <v>1E-3</v>
      </c>
    </row>
    <row r="2582" spans="1:3" x14ac:dyDescent="0.25">
      <c r="A2582">
        <v>2581</v>
      </c>
      <c r="B2582" t="s">
        <v>3463</v>
      </c>
      <c r="C2582">
        <v>1E-3</v>
      </c>
    </row>
    <row r="2583" spans="1:3" x14ac:dyDescent="0.25">
      <c r="A2583">
        <v>2582</v>
      </c>
      <c r="B2583" t="s">
        <v>3464</v>
      </c>
      <c r="C2583">
        <v>1E-3</v>
      </c>
    </row>
    <row r="2584" spans="1:3" x14ac:dyDescent="0.25">
      <c r="A2584">
        <v>2583</v>
      </c>
      <c r="B2584" t="s">
        <v>3465</v>
      </c>
      <c r="C2584">
        <v>1E-3</v>
      </c>
    </row>
    <row r="2585" spans="1:3" x14ac:dyDescent="0.25">
      <c r="A2585">
        <v>2584</v>
      </c>
      <c r="B2585" t="s">
        <v>3466</v>
      </c>
      <c r="C2585">
        <v>1E-3</v>
      </c>
    </row>
    <row r="2586" spans="1:3" x14ac:dyDescent="0.25">
      <c r="A2586">
        <v>2585</v>
      </c>
      <c r="B2586" t="s">
        <v>3467</v>
      </c>
      <c r="C2586">
        <v>1E-3</v>
      </c>
    </row>
    <row r="2587" spans="1:3" x14ac:dyDescent="0.25">
      <c r="A2587">
        <v>2586</v>
      </c>
      <c r="B2587" t="s">
        <v>3468</v>
      </c>
      <c r="C2587">
        <v>1E-3</v>
      </c>
    </row>
    <row r="2588" spans="1:3" x14ac:dyDescent="0.25">
      <c r="A2588">
        <v>2587</v>
      </c>
      <c r="B2588" t="s">
        <v>3469</v>
      </c>
      <c r="C2588">
        <v>1E-3</v>
      </c>
    </row>
    <row r="2589" spans="1:3" x14ac:dyDescent="0.25">
      <c r="A2589">
        <v>2588</v>
      </c>
      <c r="B2589" t="s">
        <v>3470</v>
      </c>
      <c r="C2589">
        <v>1E-3</v>
      </c>
    </row>
    <row r="2590" spans="1:3" x14ac:dyDescent="0.25">
      <c r="A2590">
        <v>2589</v>
      </c>
      <c r="B2590" t="s">
        <v>3471</v>
      </c>
      <c r="C2590">
        <v>1E-3</v>
      </c>
    </row>
    <row r="2591" spans="1:3" x14ac:dyDescent="0.25">
      <c r="A2591">
        <v>2590</v>
      </c>
      <c r="B2591" t="s">
        <v>3472</v>
      </c>
      <c r="C2591">
        <v>1E-3</v>
      </c>
    </row>
    <row r="2592" spans="1:3" x14ac:dyDescent="0.25">
      <c r="A2592">
        <v>2591</v>
      </c>
      <c r="B2592" t="s">
        <v>3473</v>
      </c>
      <c r="C2592">
        <v>1E-3</v>
      </c>
    </row>
    <row r="2593" spans="1:3" x14ac:dyDescent="0.25">
      <c r="A2593">
        <v>2592</v>
      </c>
      <c r="B2593" t="s">
        <v>3474</v>
      </c>
      <c r="C2593">
        <v>1E-3</v>
      </c>
    </row>
    <row r="2594" spans="1:3" x14ac:dyDescent="0.25">
      <c r="A2594">
        <v>2593</v>
      </c>
      <c r="B2594" t="s">
        <v>3475</v>
      </c>
      <c r="C2594">
        <v>1E-3</v>
      </c>
    </row>
    <row r="2595" spans="1:3" x14ac:dyDescent="0.25">
      <c r="A2595">
        <v>2594</v>
      </c>
      <c r="B2595" t="s">
        <v>3476</v>
      </c>
      <c r="C2595">
        <v>1E-3</v>
      </c>
    </row>
    <row r="2596" spans="1:3" x14ac:dyDescent="0.25">
      <c r="A2596">
        <v>2595</v>
      </c>
      <c r="B2596" t="s">
        <v>3477</v>
      </c>
      <c r="C2596">
        <v>1E-3</v>
      </c>
    </row>
    <row r="2597" spans="1:3" x14ac:dyDescent="0.25">
      <c r="A2597">
        <v>2596</v>
      </c>
      <c r="B2597" t="s">
        <v>3478</v>
      </c>
      <c r="C2597">
        <v>1E-3</v>
      </c>
    </row>
    <row r="2598" spans="1:3" x14ac:dyDescent="0.25">
      <c r="A2598">
        <v>2597</v>
      </c>
      <c r="B2598" t="s">
        <v>3479</v>
      </c>
      <c r="C2598">
        <v>1E-3</v>
      </c>
    </row>
    <row r="2599" spans="1:3" x14ac:dyDescent="0.25">
      <c r="A2599">
        <v>2598</v>
      </c>
      <c r="B2599" t="s">
        <v>3480</v>
      </c>
      <c r="C2599">
        <v>1E-3</v>
      </c>
    </row>
    <row r="2600" spans="1:3" x14ac:dyDescent="0.25">
      <c r="A2600">
        <v>2599</v>
      </c>
      <c r="B2600" t="s">
        <v>3481</v>
      </c>
      <c r="C2600">
        <v>1E-3</v>
      </c>
    </row>
    <row r="2601" spans="1:3" x14ac:dyDescent="0.25">
      <c r="A2601">
        <v>2600</v>
      </c>
      <c r="B2601" t="s">
        <v>3482</v>
      </c>
      <c r="C2601">
        <v>1E-3</v>
      </c>
    </row>
    <row r="2602" spans="1:3" x14ac:dyDescent="0.25">
      <c r="A2602">
        <v>2601</v>
      </c>
      <c r="B2602" t="s">
        <v>3483</v>
      </c>
      <c r="C2602">
        <v>1E-3</v>
      </c>
    </row>
    <row r="2603" spans="1:3" x14ac:dyDescent="0.25">
      <c r="A2603">
        <v>2602</v>
      </c>
      <c r="B2603" t="s">
        <v>3484</v>
      </c>
      <c r="C2603">
        <v>1E-3</v>
      </c>
    </row>
    <row r="2604" spans="1:3" x14ac:dyDescent="0.25">
      <c r="A2604">
        <v>2603</v>
      </c>
      <c r="B2604" t="s">
        <v>3485</v>
      </c>
      <c r="C2604">
        <v>1E-3</v>
      </c>
    </row>
    <row r="2605" spans="1:3" x14ac:dyDescent="0.25">
      <c r="A2605">
        <v>2604</v>
      </c>
      <c r="B2605" t="s">
        <v>3486</v>
      </c>
      <c r="C2605">
        <v>1E-3</v>
      </c>
    </row>
    <row r="2606" spans="1:3" x14ac:dyDescent="0.25">
      <c r="A2606">
        <v>2605</v>
      </c>
      <c r="B2606" t="s">
        <v>3487</v>
      </c>
      <c r="C2606">
        <v>1E-3</v>
      </c>
    </row>
    <row r="2607" spans="1:3" x14ac:dyDescent="0.25">
      <c r="A2607">
        <v>2606</v>
      </c>
      <c r="B2607" t="s">
        <v>3488</v>
      </c>
      <c r="C2607">
        <v>1E-3</v>
      </c>
    </row>
    <row r="2608" spans="1:3" x14ac:dyDescent="0.25">
      <c r="A2608">
        <v>2607</v>
      </c>
      <c r="B2608" t="s">
        <v>3489</v>
      </c>
      <c r="C2608">
        <v>1E-3</v>
      </c>
    </row>
    <row r="2609" spans="1:3" x14ac:dyDescent="0.25">
      <c r="A2609">
        <v>2608</v>
      </c>
      <c r="B2609" t="s">
        <v>3490</v>
      </c>
      <c r="C2609">
        <v>1E-3</v>
      </c>
    </row>
    <row r="2610" spans="1:3" x14ac:dyDescent="0.25">
      <c r="A2610">
        <v>2609</v>
      </c>
      <c r="B2610" t="s">
        <v>3491</v>
      </c>
      <c r="C2610">
        <v>1E-3</v>
      </c>
    </row>
    <row r="2611" spans="1:3" x14ac:dyDescent="0.25">
      <c r="A2611">
        <v>2610</v>
      </c>
      <c r="B2611" t="s">
        <v>3492</v>
      </c>
      <c r="C2611">
        <v>1E-3</v>
      </c>
    </row>
    <row r="2612" spans="1:3" x14ac:dyDescent="0.25">
      <c r="A2612">
        <v>2611</v>
      </c>
      <c r="B2612" t="s">
        <v>3493</v>
      </c>
      <c r="C2612">
        <v>1E-3</v>
      </c>
    </row>
    <row r="2613" spans="1:3" x14ac:dyDescent="0.25">
      <c r="A2613">
        <v>2612</v>
      </c>
      <c r="B2613" t="s">
        <v>3494</v>
      </c>
      <c r="C2613">
        <v>1E-3</v>
      </c>
    </row>
    <row r="2614" spans="1:3" x14ac:dyDescent="0.25">
      <c r="A2614">
        <v>2613</v>
      </c>
      <c r="B2614" t="s">
        <v>3495</v>
      </c>
      <c r="C2614">
        <v>1E-3</v>
      </c>
    </row>
    <row r="2615" spans="1:3" x14ac:dyDescent="0.25">
      <c r="A2615">
        <v>2614</v>
      </c>
      <c r="B2615" t="s">
        <v>3496</v>
      </c>
      <c r="C2615">
        <v>1E-3</v>
      </c>
    </row>
    <row r="2616" spans="1:3" x14ac:dyDescent="0.25">
      <c r="A2616">
        <v>2615</v>
      </c>
      <c r="B2616" t="s">
        <v>3497</v>
      </c>
      <c r="C2616">
        <v>1E-3</v>
      </c>
    </row>
    <row r="2617" spans="1:3" x14ac:dyDescent="0.25">
      <c r="A2617">
        <v>2616</v>
      </c>
      <c r="B2617" t="s">
        <v>3498</v>
      </c>
      <c r="C2617">
        <v>1E-3</v>
      </c>
    </row>
    <row r="2618" spans="1:3" x14ac:dyDescent="0.25">
      <c r="A2618">
        <v>2617</v>
      </c>
      <c r="B2618" t="s">
        <v>3499</v>
      </c>
      <c r="C2618">
        <v>1E-3</v>
      </c>
    </row>
    <row r="2619" spans="1:3" x14ac:dyDescent="0.25">
      <c r="A2619">
        <v>2618</v>
      </c>
      <c r="B2619" t="s">
        <v>3500</v>
      </c>
      <c r="C2619">
        <v>1E-3</v>
      </c>
    </row>
    <row r="2620" spans="1:3" x14ac:dyDescent="0.25">
      <c r="A2620">
        <v>2619</v>
      </c>
      <c r="B2620" t="s">
        <v>3501</v>
      </c>
      <c r="C2620">
        <v>1E-3</v>
      </c>
    </row>
    <row r="2621" spans="1:3" x14ac:dyDescent="0.25">
      <c r="A2621">
        <v>2620</v>
      </c>
      <c r="B2621" t="s">
        <v>3502</v>
      </c>
      <c r="C2621">
        <v>1E-3</v>
      </c>
    </row>
    <row r="2622" spans="1:3" x14ac:dyDescent="0.25">
      <c r="A2622">
        <v>2621</v>
      </c>
      <c r="B2622" t="s">
        <v>3503</v>
      </c>
      <c r="C2622">
        <v>1E-3</v>
      </c>
    </row>
    <row r="2623" spans="1:3" x14ac:dyDescent="0.25">
      <c r="A2623">
        <v>2622</v>
      </c>
      <c r="B2623" t="s">
        <v>3504</v>
      </c>
      <c r="C2623">
        <v>1E-3</v>
      </c>
    </row>
    <row r="2624" spans="1:3" x14ac:dyDescent="0.25">
      <c r="A2624">
        <v>2623</v>
      </c>
      <c r="B2624" t="s">
        <v>3505</v>
      </c>
      <c r="C2624">
        <v>1E-3</v>
      </c>
    </row>
    <row r="2625" spans="1:3" x14ac:dyDescent="0.25">
      <c r="A2625">
        <v>2624</v>
      </c>
      <c r="B2625" t="s">
        <v>3506</v>
      </c>
      <c r="C2625">
        <v>1E-3</v>
      </c>
    </row>
    <row r="2626" spans="1:3" x14ac:dyDescent="0.25">
      <c r="A2626">
        <v>2625</v>
      </c>
      <c r="B2626" t="s">
        <v>3507</v>
      </c>
      <c r="C2626">
        <v>1E-3</v>
      </c>
    </row>
    <row r="2627" spans="1:3" x14ac:dyDescent="0.25">
      <c r="A2627">
        <v>2626</v>
      </c>
      <c r="B2627" t="s">
        <v>3508</v>
      </c>
      <c r="C2627">
        <v>1E-3</v>
      </c>
    </row>
    <row r="2628" spans="1:3" x14ac:dyDescent="0.25">
      <c r="A2628">
        <v>2627</v>
      </c>
      <c r="B2628" t="s">
        <v>3509</v>
      </c>
      <c r="C2628">
        <v>1E-3</v>
      </c>
    </row>
    <row r="2629" spans="1:3" x14ac:dyDescent="0.25">
      <c r="A2629">
        <v>2628</v>
      </c>
      <c r="B2629" t="s">
        <v>3510</v>
      </c>
      <c r="C2629">
        <v>1E-3</v>
      </c>
    </row>
    <row r="2630" spans="1:3" x14ac:dyDescent="0.25">
      <c r="A2630">
        <v>2629</v>
      </c>
      <c r="B2630" t="s">
        <v>3511</v>
      </c>
      <c r="C2630">
        <v>1E-3</v>
      </c>
    </row>
    <row r="2631" spans="1:3" x14ac:dyDescent="0.25">
      <c r="A2631">
        <v>2630</v>
      </c>
      <c r="B2631" t="s">
        <v>3512</v>
      </c>
      <c r="C2631">
        <v>1E-3</v>
      </c>
    </row>
    <row r="2632" spans="1:3" x14ac:dyDescent="0.25">
      <c r="A2632">
        <v>2631</v>
      </c>
      <c r="B2632" t="s">
        <v>3513</v>
      </c>
      <c r="C2632">
        <v>1E-3</v>
      </c>
    </row>
    <row r="2633" spans="1:3" x14ac:dyDescent="0.25">
      <c r="A2633">
        <v>2632</v>
      </c>
      <c r="B2633" t="s">
        <v>3514</v>
      </c>
      <c r="C2633">
        <v>1E-3</v>
      </c>
    </row>
    <row r="2634" spans="1:3" x14ac:dyDescent="0.25">
      <c r="A2634">
        <v>2633</v>
      </c>
      <c r="B2634" t="s">
        <v>3515</v>
      </c>
      <c r="C2634">
        <v>1E-3</v>
      </c>
    </row>
    <row r="2635" spans="1:3" x14ac:dyDescent="0.25">
      <c r="A2635">
        <v>2634</v>
      </c>
      <c r="B2635" t="s">
        <v>3516</v>
      </c>
      <c r="C2635">
        <v>1E-3</v>
      </c>
    </row>
    <row r="2636" spans="1:3" x14ac:dyDescent="0.25">
      <c r="A2636">
        <v>2635</v>
      </c>
      <c r="B2636" t="s">
        <v>3517</v>
      </c>
      <c r="C2636">
        <v>1E-3</v>
      </c>
    </row>
    <row r="2637" spans="1:3" x14ac:dyDescent="0.25">
      <c r="A2637">
        <v>2636</v>
      </c>
      <c r="B2637" t="s">
        <v>3518</v>
      </c>
      <c r="C2637">
        <v>1E-3</v>
      </c>
    </row>
    <row r="2638" spans="1:3" x14ac:dyDescent="0.25">
      <c r="A2638">
        <v>2637</v>
      </c>
      <c r="B2638" t="s">
        <v>3519</v>
      </c>
      <c r="C2638">
        <v>1E-3</v>
      </c>
    </row>
    <row r="2639" spans="1:3" x14ac:dyDescent="0.25">
      <c r="A2639">
        <v>2638</v>
      </c>
      <c r="B2639" t="s">
        <v>3520</v>
      </c>
      <c r="C2639">
        <v>1E-3</v>
      </c>
    </row>
    <row r="2640" spans="1:3" x14ac:dyDescent="0.25">
      <c r="A2640">
        <v>2639</v>
      </c>
      <c r="B2640" t="s">
        <v>3521</v>
      </c>
      <c r="C2640">
        <v>1E-3</v>
      </c>
    </row>
    <row r="2641" spans="1:3" x14ac:dyDescent="0.25">
      <c r="A2641">
        <v>2640</v>
      </c>
      <c r="B2641" t="s">
        <v>3522</v>
      </c>
      <c r="C2641">
        <v>1E-3</v>
      </c>
    </row>
    <row r="2642" spans="1:3" x14ac:dyDescent="0.25">
      <c r="A2642">
        <v>2641</v>
      </c>
      <c r="B2642" t="s">
        <v>3523</v>
      </c>
      <c r="C2642">
        <v>1E-3</v>
      </c>
    </row>
    <row r="2643" spans="1:3" x14ac:dyDescent="0.25">
      <c r="A2643">
        <v>2642</v>
      </c>
      <c r="B2643" t="s">
        <v>3524</v>
      </c>
      <c r="C2643">
        <v>1E-3</v>
      </c>
    </row>
    <row r="2644" spans="1:3" x14ac:dyDescent="0.25">
      <c r="A2644">
        <v>2643</v>
      </c>
      <c r="B2644" t="s">
        <v>3525</v>
      </c>
      <c r="C2644">
        <v>1E-3</v>
      </c>
    </row>
    <row r="2645" spans="1:3" x14ac:dyDescent="0.25">
      <c r="A2645">
        <v>2644</v>
      </c>
      <c r="B2645" t="s">
        <v>3526</v>
      </c>
      <c r="C2645">
        <v>1E-3</v>
      </c>
    </row>
    <row r="2646" spans="1:3" x14ac:dyDescent="0.25">
      <c r="A2646">
        <v>2645</v>
      </c>
      <c r="B2646" t="s">
        <v>3527</v>
      </c>
      <c r="C2646">
        <v>1E-3</v>
      </c>
    </row>
    <row r="2647" spans="1:3" x14ac:dyDescent="0.25">
      <c r="A2647">
        <v>2646</v>
      </c>
      <c r="B2647" t="s">
        <v>3528</v>
      </c>
      <c r="C2647">
        <v>1E-3</v>
      </c>
    </row>
    <row r="2648" spans="1:3" x14ac:dyDescent="0.25">
      <c r="A2648">
        <v>2647</v>
      </c>
      <c r="B2648" t="s">
        <v>3529</v>
      </c>
      <c r="C2648">
        <v>1E-3</v>
      </c>
    </row>
    <row r="2649" spans="1:3" x14ac:dyDescent="0.25">
      <c r="A2649">
        <v>2648</v>
      </c>
      <c r="B2649" t="s">
        <v>3530</v>
      </c>
      <c r="C2649">
        <v>1E-3</v>
      </c>
    </row>
    <row r="2650" spans="1:3" x14ac:dyDescent="0.25">
      <c r="A2650">
        <v>2649</v>
      </c>
      <c r="B2650" t="s">
        <v>3531</v>
      </c>
      <c r="C2650">
        <v>1E-3</v>
      </c>
    </row>
    <row r="2651" spans="1:3" x14ac:dyDescent="0.25">
      <c r="A2651">
        <v>2650</v>
      </c>
      <c r="B2651" t="s">
        <v>3532</v>
      </c>
      <c r="C2651">
        <v>1E-3</v>
      </c>
    </row>
    <row r="2652" spans="1:3" x14ac:dyDescent="0.25">
      <c r="A2652">
        <v>2651</v>
      </c>
      <c r="B2652" t="s">
        <v>3533</v>
      </c>
      <c r="C2652">
        <v>1E-3</v>
      </c>
    </row>
    <row r="2653" spans="1:3" x14ac:dyDescent="0.25">
      <c r="A2653">
        <v>2652</v>
      </c>
      <c r="B2653" t="s">
        <v>3534</v>
      </c>
      <c r="C2653">
        <v>1E-3</v>
      </c>
    </row>
    <row r="2654" spans="1:3" x14ac:dyDescent="0.25">
      <c r="A2654">
        <v>2653</v>
      </c>
      <c r="B2654" t="s">
        <v>3535</v>
      </c>
      <c r="C2654">
        <v>1E-3</v>
      </c>
    </row>
    <row r="2655" spans="1:3" x14ac:dyDescent="0.25">
      <c r="A2655">
        <v>2654</v>
      </c>
      <c r="B2655" t="s">
        <v>3536</v>
      </c>
      <c r="C2655">
        <v>1E-3</v>
      </c>
    </row>
    <row r="2656" spans="1:3" x14ac:dyDescent="0.25">
      <c r="A2656">
        <v>2655</v>
      </c>
      <c r="B2656" t="s">
        <v>3537</v>
      </c>
      <c r="C2656">
        <v>1E-3</v>
      </c>
    </row>
    <row r="2657" spans="1:3" x14ac:dyDescent="0.25">
      <c r="A2657">
        <v>2656</v>
      </c>
      <c r="B2657" t="s">
        <v>3538</v>
      </c>
      <c r="C2657">
        <v>1E-3</v>
      </c>
    </row>
    <row r="2658" spans="1:3" x14ac:dyDescent="0.25">
      <c r="A2658">
        <v>2657</v>
      </c>
      <c r="B2658" t="s">
        <v>3539</v>
      </c>
      <c r="C2658">
        <v>1E-3</v>
      </c>
    </row>
    <row r="2659" spans="1:3" x14ac:dyDescent="0.25">
      <c r="A2659">
        <v>2658</v>
      </c>
      <c r="B2659" t="s">
        <v>3540</v>
      </c>
      <c r="C2659">
        <v>1E-3</v>
      </c>
    </row>
    <row r="2660" spans="1:3" x14ac:dyDescent="0.25">
      <c r="A2660">
        <v>2659</v>
      </c>
      <c r="B2660" t="s">
        <v>3541</v>
      </c>
      <c r="C2660">
        <v>1E-3</v>
      </c>
    </row>
    <row r="2661" spans="1:3" x14ac:dyDescent="0.25">
      <c r="A2661">
        <v>2660</v>
      </c>
      <c r="B2661" t="s">
        <v>3542</v>
      </c>
      <c r="C2661">
        <v>1E-3</v>
      </c>
    </row>
    <row r="2662" spans="1:3" x14ac:dyDescent="0.25">
      <c r="A2662">
        <v>2661</v>
      </c>
      <c r="B2662" t="s">
        <v>3543</v>
      </c>
      <c r="C2662">
        <v>1E-3</v>
      </c>
    </row>
    <row r="2663" spans="1:3" x14ac:dyDescent="0.25">
      <c r="A2663">
        <v>2662</v>
      </c>
      <c r="B2663" t="s">
        <v>3544</v>
      </c>
      <c r="C2663">
        <v>1E-3</v>
      </c>
    </row>
    <row r="2664" spans="1:3" x14ac:dyDescent="0.25">
      <c r="A2664">
        <v>2663</v>
      </c>
      <c r="B2664" t="s">
        <v>3545</v>
      </c>
      <c r="C2664">
        <v>1E-3</v>
      </c>
    </row>
    <row r="2665" spans="1:3" x14ac:dyDescent="0.25">
      <c r="A2665">
        <v>2664</v>
      </c>
      <c r="B2665" t="s">
        <v>3546</v>
      </c>
      <c r="C2665">
        <v>1E-3</v>
      </c>
    </row>
    <row r="2666" spans="1:3" x14ac:dyDescent="0.25">
      <c r="A2666">
        <v>2665</v>
      </c>
      <c r="B2666" t="s">
        <v>3547</v>
      </c>
      <c r="C2666">
        <v>1E-3</v>
      </c>
    </row>
    <row r="2667" spans="1:3" x14ac:dyDescent="0.25">
      <c r="A2667">
        <v>2666</v>
      </c>
      <c r="B2667" t="s">
        <v>3548</v>
      </c>
      <c r="C2667">
        <v>1E-3</v>
      </c>
    </row>
    <row r="2668" spans="1:3" x14ac:dyDescent="0.25">
      <c r="A2668">
        <v>2667</v>
      </c>
      <c r="B2668" t="s">
        <v>3549</v>
      </c>
      <c r="C2668">
        <v>1E-3</v>
      </c>
    </row>
    <row r="2669" spans="1:3" x14ac:dyDescent="0.25">
      <c r="A2669">
        <v>2668</v>
      </c>
      <c r="B2669" t="s">
        <v>3550</v>
      </c>
      <c r="C2669">
        <v>1E-3</v>
      </c>
    </row>
    <row r="2670" spans="1:3" x14ac:dyDescent="0.25">
      <c r="A2670">
        <v>2669</v>
      </c>
      <c r="B2670" t="s">
        <v>3551</v>
      </c>
      <c r="C2670">
        <v>1E-3</v>
      </c>
    </row>
    <row r="2671" spans="1:3" x14ac:dyDescent="0.25">
      <c r="A2671">
        <v>2670</v>
      </c>
      <c r="B2671" t="s">
        <v>3552</v>
      </c>
      <c r="C2671">
        <v>1E-3</v>
      </c>
    </row>
    <row r="2672" spans="1:3" x14ac:dyDescent="0.25">
      <c r="A2672">
        <v>2671</v>
      </c>
      <c r="B2672" t="s">
        <v>3553</v>
      </c>
      <c r="C2672">
        <v>1E-3</v>
      </c>
    </row>
    <row r="2673" spans="1:3" x14ac:dyDescent="0.25">
      <c r="A2673">
        <v>2672</v>
      </c>
      <c r="B2673" t="s">
        <v>3554</v>
      </c>
      <c r="C2673">
        <v>1E-3</v>
      </c>
    </row>
    <row r="2674" spans="1:3" x14ac:dyDescent="0.25">
      <c r="A2674">
        <v>2673</v>
      </c>
      <c r="B2674" t="s">
        <v>3555</v>
      </c>
      <c r="C2674">
        <v>1E-3</v>
      </c>
    </row>
    <row r="2675" spans="1:3" x14ac:dyDescent="0.25">
      <c r="A2675">
        <v>2674</v>
      </c>
      <c r="B2675" t="s">
        <v>3556</v>
      </c>
      <c r="C2675">
        <v>1E-3</v>
      </c>
    </row>
    <row r="2676" spans="1:3" x14ac:dyDescent="0.25">
      <c r="A2676">
        <v>2675</v>
      </c>
      <c r="B2676" t="s">
        <v>3557</v>
      </c>
      <c r="C2676">
        <v>1E-3</v>
      </c>
    </row>
    <row r="2677" spans="1:3" x14ac:dyDescent="0.25">
      <c r="A2677">
        <v>2676</v>
      </c>
      <c r="B2677" t="s">
        <v>3558</v>
      </c>
      <c r="C2677">
        <v>1E-3</v>
      </c>
    </row>
    <row r="2678" spans="1:3" x14ac:dyDescent="0.25">
      <c r="A2678">
        <v>2677</v>
      </c>
      <c r="B2678" t="s">
        <v>3559</v>
      </c>
      <c r="C2678">
        <v>1E-3</v>
      </c>
    </row>
    <row r="2679" spans="1:3" x14ac:dyDescent="0.25">
      <c r="A2679">
        <v>2678</v>
      </c>
      <c r="B2679" t="s">
        <v>3560</v>
      </c>
      <c r="C2679">
        <v>1E-3</v>
      </c>
    </row>
    <row r="2680" spans="1:3" x14ac:dyDescent="0.25">
      <c r="A2680">
        <v>2679</v>
      </c>
      <c r="B2680" t="s">
        <v>3561</v>
      </c>
      <c r="C2680">
        <v>1E-3</v>
      </c>
    </row>
    <row r="2681" spans="1:3" x14ac:dyDescent="0.25">
      <c r="A2681">
        <v>2680</v>
      </c>
      <c r="B2681" t="s">
        <v>3562</v>
      </c>
      <c r="C2681">
        <v>1E-3</v>
      </c>
    </row>
    <row r="2682" spans="1:3" x14ac:dyDescent="0.25">
      <c r="A2682">
        <v>2681</v>
      </c>
      <c r="B2682" t="s">
        <v>3563</v>
      </c>
      <c r="C2682">
        <v>1E-3</v>
      </c>
    </row>
    <row r="2683" spans="1:3" x14ac:dyDescent="0.25">
      <c r="A2683">
        <v>2682</v>
      </c>
      <c r="B2683" t="s">
        <v>3564</v>
      </c>
      <c r="C2683">
        <v>1E-3</v>
      </c>
    </row>
    <row r="2684" spans="1:3" x14ac:dyDescent="0.25">
      <c r="A2684">
        <v>2683</v>
      </c>
      <c r="B2684" t="s">
        <v>3565</v>
      </c>
      <c r="C2684">
        <v>1E-3</v>
      </c>
    </row>
    <row r="2685" spans="1:3" x14ac:dyDescent="0.25">
      <c r="A2685">
        <v>2684</v>
      </c>
      <c r="B2685" t="s">
        <v>3566</v>
      </c>
      <c r="C2685">
        <v>1E-3</v>
      </c>
    </row>
    <row r="2686" spans="1:3" x14ac:dyDescent="0.25">
      <c r="A2686">
        <v>2685</v>
      </c>
      <c r="B2686" t="s">
        <v>3567</v>
      </c>
      <c r="C2686">
        <v>1E-3</v>
      </c>
    </row>
    <row r="2687" spans="1:3" x14ac:dyDescent="0.25">
      <c r="A2687">
        <v>2686</v>
      </c>
      <c r="B2687" t="s">
        <v>3568</v>
      </c>
      <c r="C2687">
        <v>1E-3</v>
      </c>
    </row>
    <row r="2688" spans="1:3" x14ac:dyDescent="0.25">
      <c r="A2688">
        <v>2687</v>
      </c>
      <c r="B2688" t="s">
        <v>3569</v>
      </c>
      <c r="C2688">
        <v>1E-3</v>
      </c>
    </row>
    <row r="2689" spans="1:3" x14ac:dyDescent="0.25">
      <c r="A2689">
        <v>2688</v>
      </c>
      <c r="B2689" t="s">
        <v>3570</v>
      </c>
      <c r="C2689">
        <v>1E-3</v>
      </c>
    </row>
    <row r="2690" spans="1:3" x14ac:dyDescent="0.25">
      <c r="A2690">
        <v>2689</v>
      </c>
      <c r="B2690" t="s">
        <v>3571</v>
      </c>
      <c r="C2690">
        <v>1E-3</v>
      </c>
    </row>
    <row r="2691" spans="1:3" x14ac:dyDescent="0.25">
      <c r="A2691">
        <v>2690</v>
      </c>
      <c r="B2691" t="s">
        <v>3572</v>
      </c>
      <c r="C2691">
        <v>1E-3</v>
      </c>
    </row>
    <row r="2692" spans="1:3" x14ac:dyDescent="0.25">
      <c r="A2692">
        <v>2691</v>
      </c>
      <c r="B2692" t="s">
        <v>3573</v>
      </c>
      <c r="C2692">
        <v>1E-3</v>
      </c>
    </row>
    <row r="2693" spans="1:3" x14ac:dyDescent="0.25">
      <c r="A2693">
        <v>2692</v>
      </c>
      <c r="B2693" t="s">
        <v>3574</v>
      </c>
      <c r="C2693">
        <v>1E-3</v>
      </c>
    </row>
    <row r="2694" spans="1:3" x14ac:dyDescent="0.25">
      <c r="A2694">
        <v>2693</v>
      </c>
      <c r="B2694" t="s">
        <v>3575</v>
      </c>
      <c r="C2694">
        <v>1E-3</v>
      </c>
    </row>
    <row r="2695" spans="1:3" x14ac:dyDescent="0.25">
      <c r="A2695">
        <v>2694</v>
      </c>
      <c r="B2695" t="s">
        <v>3576</v>
      </c>
      <c r="C2695">
        <v>1E-3</v>
      </c>
    </row>
    <row r="2696" spans="1:3" x14ac:dyDescent="0.25">
      <c r="A2696">
        <v>2695</v>
      </c>
      <c r="B2696" t="s">
        <v>3577</v>
      </c>
      <c r="C2696">
        <v>1E-3</v>
      </c>
    </row>
    <row r="2697" spans="1:3" x14ac:dyDescent="0.25">
      <c r="A2697">
        <v>2696</v>
      </c>
      <c r="B2697" t="s">
        <v>3578</v>
      </c>
      <c r="C2697">
        <v>1E-3</v>
      </c>
    </row>
    <row r="2698" spans="1:3" x14ac:dyDescent="0.25">
      <c r="A2698">
        <v>2697</v>
      </c>
      <c r="B2698" t="s">
        <v>3579</v>
      </c>
      <c r="C2698">
        <v>1E-3</v>
      </c>
    </row>
    <row r="2699" spans="1:3" x14ac:dyDescent="0.25">
      <c r="A2699">
        <v>2698</v>
      </c>
      <c r="B2699" t="s">
        <v>3580</v>
      </c>
      <c r="C2699">
        <v>1E-3</v>
      </c>
    </row>
    <row r="2700" spans="1:3" x14ac:dyDescent="0.25">
      <c r="A2700">
        <v>2699</v>
      </c>
      <c r="B2700" t="s">
        <v>3581</v>
      </c>
      <c r="C2700">
        <v>1E-3</v>
      </c>
    </row>
    <row r="2701" spans="1:3" x14ac:dyDescent="0.25">
      <c r="A2701">
        <v>2700</v>
      </c>
      <c r="B2701" t="s">
        <v>3582</v>
      </c>
      <c r="C2701">
        <v>1E-3</v>
      </c>
    </row>
    <row r="2702" spans="1:3" x14ac:dyDescent="0.25">
      <c r="A2702">
        <v>2701</v>
      </c>
      <c r="B2702" t="s">
        <v>3583</v>
      </c>
      <c r="C2702">
        <v>1E-3</v>
      </c>
    </row>
    <row r="2703" spans="1:3" x14ac:dyDescent="0.25">
      <c r="A2703">
        <v>2702</v>
      </c>
      <c r="B2703" t="s">
        <v>3584</v>
      </c>
      <c r="C2703">
        <v>1E-3</v>
      </c>
    </row>
    <row r="2704" spans="1:3" x14ac:dyDescent="0.25">
      <c r="A2704">
        <v>2703</v>
      </c>
      <c r="B2704" t="s">
        <v>3585</v>
      </c>
      <c r="C2704">
        <v>1E-3</v>
      </c>
    </row>
    <row r="2705" spans="1:3" x14ac:dyDescent="0.25">
      <c r="A2705">
        <v>2704</v>
      </c>
      <c r="B2705" t="s">
        <v>3586</v>
      </c>
      <c r="C2705">
        <v>1E-3</v>
      </c>
    </row>
    <row r="2706" spans="1:3" x14ac:dyDescent="0.25">
      <c r="A2706">
        <v>2705</v>
      </c>
      <c r="B2706" t="s">
        <v>3587</v>
      </c>
      <c r="C2706">
        <v>1E-3</v>
      </c>
    </row>
    <row r="2707" spans="1:3" x14ac:dyDescent="0.25">
      <c r="A2707">
        <v>2706</v>
      </c>
      <c r="B2707" t="s">
        <v>3588</v>
      </c>
      <c r="C2707">
        <v>1E-3</v>
      </c>
    </row>
    <row r="2708" spans="1:3" x14ac:dyDescent="0.25">
      <c r="A2708">
        <v>2707</v>
      </c>
      <c r="B2708" t="s">
        <v>3589</v>
      </c>
      <c r="C2708">
        <v>1E-3</v>
      </c>
    </row>
    <row r="2709" spans="1:3" x14ac:dyDescent="0.25">
      <c r="A2709">
        <v>2708</v>
      </c>
      <c r="B2709" t="s">
        <v>3590</v>
      </c>
      <c r="C2709">
        <v>1E-3</v>
      </c>
    </row>
    <row r="2710" spans="1:3" x14ac:dyDescent="0.25">
      <c r="A2710">
        <v>2709</v>
      </c>
      <c r="B2710" t="s">
        <v>3591</v>
      </c>
      <c r="C2710">
        <v>1E-3</v>
      </c>
    </row>
    <row r="2711" spans="1:3" x14ac:dyDescent="0.25">
      <c r="A2711">
        <v>2710</v>
      </c>
      <c r="B2711" t="s">
        <v>3592</v>
      </c>
      <c r="C2711">
        <v>1E-3</v>
      </c>
    </row>
    <row r="2712" spans="1:3" x14ac:dyDescent="0.25">
      <c r="A2712">
        <v>2711</v>
      </c>
      <c r="B2712" t="s">
        <v>3593</v>
      </c>
      <c r="C2712">
        <v>1E-3</v>
      </c>
    </row>
    <row r="2713" spans="1:3" x14ac:dyDescent="0.25">
      <c r="A2713">
        <v>2712</v>
      </c>
      <c r="B2713" t="s">
        <v>3594</v>
      </c>
      <c r="C2713">
        <v>1E-3</v>
      </c>
    </row>
    <row r="2714" spans="1:3" x14ac:dyDescent="0.25">
      <c r="A2714">
        <v>2713</v>
      </c>
      <c r="B2714" t="s">
        <v>3595</v>
      </c>
      <c r="C2714">
        <v>1E-3</v>
      </c>
    </row>
    <row r="2715" spans="1:3" x14ac:dyDescent="0.25">
      <c r="A2715">
        <v>2714</v>
      </c>
      <c r="B2715" t="s">
        <v>3596</v>
      </c>
      <c r="C2715">
        <v>1E-3</v>
      </c>
    </row>
    <row r="2716" spans="1:3" x14ac:dyDescent="0.25">
      <c r="A2716">
        <v>2715</v>
      </c>
      <c r="B2716" t="s">
        <v>3597</v>
      </c>
      <c r="C2716">
        <v>1E-3</v>
      </c>
    </row>
    <row r="2717" spans="1:3" x14ac:dyDescent="0.25">
      <c r="A2717">
        <v>2716</v>
      </c>
      <c r="B2717" t="s">
        <v>3598</v>
      </c>
      <c r="C2717">
        <v>1E-3</v>
      </c>
    </row>
    <row r="2718" spans="1:3" x14ac:dyDescent="0.25">
      <c r="A2718">
        <v>2717</v>
      </c>
      <c r="B2718" t="s">
        <v>3599</v>
      </c>
      <c r="C2718">
        <v>1E-3</v>
      </c>
    </row>
    <row r="2719" spans="1:3" x14ac:dyDescent="0.25">
      <c r="A2719">
        <v>2718</v>
      </c>
      <c r="B2719" t="s">
        <v>3600</v>
      </c>
      <c r="C2719">
        <v>1E-3</v>
      </c>
    </row>
    <row r="2720" spans="1:3" x14ac:dyDescent="0.25">
      <c r="A2720">
        <v>2719</v>
      </c>
      <c r="B2720" t="s">
        <v>3601</v>
      </c>
      <c r="C2720">
        <v>1E-3</v>
      </c>
    </row>
    <row r="2721" spans="1:3" x14ac:dyDescent="0.25">
      <c r="A2721">
        <v>2720</v>
      </c>
      <c r="B2721" t="s">
        <v>3602</v>
      </c>
      <c r="C2721">
        <v>1E-3</v>
      </c>
    </row>
    <row r="2722" spans="1:3" x14ac:dyDescent="0.25">
      <c r="A2722">
        <v>2721</v>
      </c>
      <c r="B2722" t="s">
        <v>3603</v>
      </c>
      <c r="C2722">
        <v>1E-3</v>
      </c>
    </row>
    <row r="2723" spans="1:3" x14ac:dyDescent="0.25">
      <c r="A2723">
        <v>2722</v>
      </c>
      <c r="B2723" t="s">
        <v>3604</v>
      </c>
      <c r="C2723">
        <v>1E-3</v>
      </c>
    </row>
    <row r="2724" spans="1:3" x14ac:dyDescent="0.25">
      <c r="A2724">
        <v>2723</v>
      </c>
      <c r="B2724" t="s">
        <v>3605</v>
      </c>
      <c r="C2724">
        <v>1E-3</v>
      </c>
    </row>
    <row r="2725" spans="1:3" x14ac:dyDescent="0.25">
      <c r="A2725">
        <v>2724</v>
      </c>
      <c r="B2725" t="s">
        <v>3606</v>
      </c>
      <c r="C2725">
        <v>1E-3</v>
      </c>
    </row>
    <row r="2726" spans="1:3" x14ac:dyDescent="0.25">
      <c r="A2726">
        <v>2725</v>
      </c>
      <c r="B2726" t="s">
        <v>3607</v>
      </c>
      <c r="C2726">
        <v>1E-3</v>
      </c>
    </row>
    <row r="2727" spans="1:3" x14ac:dyDescent="0.25">
      <c r="A2727">
        <v>2726</v>
      </c>
      <c r="B2727" t="s">
        <v>3608</v>
      </c>
      <c r="C2727">
        <v>1E-3</v>
      </c>
    </row>
    <row r="2728" spans="1:3" x14ac:dyDescent="0.25">
      <c r="A2728">
        <v>2727</v>
      </c>
      <c r="B2728" t="s">
        <v>3609</v>
      </c>
      <c r="C2728">
        <v>1E-3</v>
      </c>
    </row>
    <row r="2729" spans="1:3" x14ac:dyDescent="0.25">
      <c r="A2729">
        <v>2728</v>
      </c>
      <c r="B2729" t="s">
        <v>3610</v>
      </c>
      <c r="C2729">
        <v>1E-3</v>
      </c>
    </row>
    <row r="2730" spans="1:3" x14ac:dyDescent="0.25">
      <c r="A2730">
        <v>2729</v>
      </c>
      <c r="B2730" t="s">
        <v>3611</v>
      </c>
      <c r="C2730">
        <v>1E-3</v>
      </c>
    </row>
    <row r="2731" spans="1:3" x14ac:dyDescent="0.25">
      <c r="A2731">
        <v>2730</v>
      </c>
      <c r="B2731" t="s">
        <v>3612</v>
      </c>
      <c r="C2731">
        <v>1E-3</v>
      </c>
    </row>
    <row r="2732" spans="1:3" x14ac:dyDescent="0.25">
      <c r="A2732">
        <v>2731</v>
      </c>
      <c r="B2732" t="s">
        <v>3613</v>
      </c>
      <c r="C2732">
        <v>1E-3</v>
      </c>
    </row>
    <row r="2733" spans="1:3" x14ac:dyDescent="0.25">
      <c r="A2733">
        <v>2732</v>
      </c>
      <c r="B2733" t="s">
        <v>3614</v>
      </c>
      <c r="C2733">
        <v>1E-3</v>
      </c>
    </row>
    <row r="2734" spans="1:3" x14ac:dyDescent="0.25">
      <c r="A2734">
        <v>2733</v>
      </c>
      <c r="B2734" t="s">
        <v>3615</v>
      </c>
      <c r="C2734">
        <v>1E-3</v>
      </c>
    </row>
    <row r="2735" spans="1:3" x14ac:dyDescent="0.25">
      <c r="A2735">
        <v>2734</v>
      </c>
      <c r="B2735" t="s">
        <v>3616</v>
      </c>
      <c r="C2735">
        <v>1E-3</v>
      </c>
    </row>
    <row r="2736" spans="1:3" x14ac:dyDescent="0.25">
      <c r="A2736">
        <v>2735</v>
      </c>
      <c r="B2736" t="s">
        <v>3617</v>
      </c>
      <c r="C2736">
        <v>1E-3</v>
      </c>
    </row>
    <row r="2737" spans="1:3" x14ac:dyDescent="0.25">
      <c r="A2737">
        <v>2736</v>
      </c>
      <c r="B2737" t="s">
        <v>3618</v>
      </c>
      <c r="C2737">
        <v>1E-3</v>
      </c>
    </row>
    <row r="2738" spans="1:3" x14ac:dyDescent="0.25">
      <c r="A2738">
        <v>2737</v>
      </c>
      <c r="B2738" t="s">
        <v>3619</v>
      </c>
      <c r="C2738">
        <v>1E-3</v>
      </c>
    </row>
    <row r="2739" spans="1:3" x14ac:dyDescent="0.25">
      <c r="A2739">
        <v>2738</v>
      </c>
      <c r="B2739" t="s">
        <v>3620</v>
      </c>
      <c r="C2739">
        <v>1E-3</v>
      </c>
    </row>
    <row r="2740" spans="1:3" x14ac:dyDescent="0.25">
      <c r="A2740">
        <v>2739</v>
      </c>
      <c r="B2740" t="s">
        <v>3621</v>
      </c>
      <c r="C2740">
        <v>1E-3</v>
      </c>
    </row>
    <row r="2741" spans="1:3" x14ac:dyDescent="0.25">
      <c r="A2741">
        <v>2740</v>
      </c>
      <c r="B2741" t="s">
        <v>3622</v>
      </c>
      <c r="C2741">
        <v>1E-3</v>
      </c>
    </row>
    <row r="2742" spans="1:3" x14ac:dyDescent="0.25">
      <c r="A2742">
        <v>2741</v>
      </c>
      <c r="B2742" t="s">
        <v>3623</v>
      </c>
      <c r="C2742">
        <v>1E-3</v>
      </c>
    </row>
    <row r="2743" spans="1:3" x14ac:dyDescent="0.25">
      <c r="A2743">
        <v>2742</v>
      </c>
      <c r="B2743" t="s">
        <v>3624</v>
      </c>
      <c r="C2743">
        <v>1E-3</v>
      </c>
    </row>
    <row r="2744" spans="1:3" x14ac:dyDescent="0.25">
      <c r="A2744">
        <v>2743</v>
      </c>
      <c r="B2744" t="s">
        <v>3625</v>
      </c>
      <c r="C2744">
        <v>1E-3</v>
      </c>
    </row>
    <row r="2745" spans="1:3" x14ac:dyDescent="0.25">
      <c r="A2745">
        <v>2744</v>
      </c>
      <c r="B2745" t="s">
        <v>3626</v>
      </c>
      <c r="C2745">
        <v>1E-3</v>
      </c>
    </row>
    <row r="2746" spans="1:3" x14ac:dyDescent="0.25">
      <c r="A2746">
        <v>2745</v>
      </c>
      <c r="B2746" t="s">
        <v>3627</v>
      </c>
      <c r="C2746">
        <v>1E-3</v>
      </c>
    </row>
    <row r="2747" spans="1:3" x14ac:dyDescent="0.25">
      <c r="A2747">
        <v>2746</v>
      </c>
      <c r="B2747" t="s">
        <v>3628</v>
      </c>
      <c r="C2747">
        <v>1E-3</v>
      </c>
    </row>
    <row r="2748" spans="1:3" x14ac:dyDescent="0.25">
      <c r="A2748">
        <v>2747</v>
      </c>
      <c r="B2748" t="s">
        <v>3629</v>
      </c>
      <c r="C2748">
        <v>1E-3</v>
      </c>
    </row>
    <row r="2749" spans="1:3" x14ac:dyDescent="0.25">
      <c r="A2749">
        <v>2748</v>
      </c>
      <c r="B2749" t="s">
        <v>3630</v>
      </c>
      <c r="C2749">
        <v>1E-3</v>
      </c>
    </row>
    <row r="2750" spans="1:3" x14ac:dyDescent="0.25">
      <c r="A2750">
        <v>2749</v>
      </c>
      <c r="B2750" t="s">
        <v>3631</v>
      </c>
      <c r="C2750">
        <v>1E-3</v>
      </c>
    </row>
    <row r="2751" spans="1:3" x14ac:dyDescent="0.25">
      <c r="A2751">
        <v>2750</v>
      </c>
      <c r="B2751" t="s">
        <v>3632</v>
      </c>
      <c r="C2751">
        <v>1E-3</v>
      </c>
    </row>
    <row r="2752" spans="1:3" x14ac:dyDescent="0.25">
      <c r="A2752">
        <v>2751</v>
      </c>
      <c r="B2752" t="s">
        <v>3633</v>
      </c>
      <c r="C2752">
        <v>1E-3</v>
      </c>
    </row>
    <row r="2753" spans="1:3" x14ac:dyDescent="0.25">
      <c r="A2753">
        <v>2752</v>
      </c>
      <c r="B2753" t="s">
        <v>3634</v>
      </c>
      <c r="C2753">
        <v>1E-3</v>
      </c>
    </row>
    <row r="2754" spans="1:3" x14ac:dyDescent="0.25">
      <c r="A2754">
        <v>2753</v>
      </c>
      <c r="B2754" t="s">
        <v>3635</v>
      </c>
      <c r="C2754">
        <v>1E-3</v>
      </c>
    </row>
    <row r="2755" spans="1:3" x14ac:dyDescent="0.25">
      <c r="A2755">
        <v>2754</v>
      </c>
      <c r="B2755" t="s">
        <v>3636</v>
      </c>
      <c r="C2755">
        <v>1E-3</v>
      </c>
    </row>
    <row r="2756" spans="1:3" x14ac:dyDescent="0.25">
      <c r="A2756">
        <v>2755</v>
      </c>
      <c r="B2756" t="s">
        <v>3637</v>
      </c>
      <c r="C2756">
        <v>1E-3</v>
      </c>
    </row>
    <row r="2757" spans="1:3" x14ac:dyDescent="0.25">
      <c r="A2757">
        <v>2756</v>
      </c>
      <c r="B2757" t="s">
        <v>3638</v>
      </c>
      <c r="C2757">
        <v>1E-3</v>
      </c>
    </row>
    <row r="2758" spans="1:3" x14ac:dyDescent="0.25">
      <c r="A2758">
        <v>2757</v>
      </c>
      <c r="B2758" t="s">
        <v>3639</v>
      </c>
      <c r="C2758">
        <v>1E-3</v>
      </c>
    </row>
    <row r="2759" spans="1:3" x14ac:dyDescent="0.25">
      <c r="A2759">
        <v>2758</v>
      </c>
      <c r="B2759" t="s">
        <v>3640</v>
      </c>
      <c r="C2759">
        <v>1E-3</v>
      </c>
    </row>
    <row r="2760" spans="1:3" x14ac:dyDescent="0.25">
      <c r="A2760">
        <v>2759</v>
      </c>
      <c r="B2760" t="s">
        <v>3641</v>
      </c>
      <c r="C2760">
        <v>1E-3</v>
      </c>
    </row>
    <row r="2761" spans="1:3" x14ac:dyDescent="0.25">
      <c r="A2761">
        <v>2760</v>
      </c>
      <c r="B2761" t="s">
        <v>3642</v>
      </c>
      <c r="C2761">
        <v>1E-3</v>
      </c>
    </row>
    <row r="2762" spans="1:3" x14ac:dyDescent="0.25">
      <c r="A2762">
        <v>2761</v>
      </c>
      <c r="B2762" t="s">
        <v>3643</v>
      </c>
      <c r="C2762">
        <v>1E-3</v>
      </c>
    </row>
    <row r="2763" spans="1:3" x14ac:dyDescent="0.25">
      <c r="A2763">
        <v>2762</v>
      </c>
      <c r="B2763" t="s">
        <v>3644</v>
      </c>
      <c r="C2763">
        <v>1E-3</v>
      </c>
    </row>
    <row r="2764" spans="1:3" x14ac:dyDescent="0.25">
      <c r="A2764">
        <v>2763</v>
      </c>
      <c r="B2764" t="s">
        <v>3645</v>
      </c>
      <c r="C2764">
        <v>1E-3</v>
      </c>
    </row>
    <row r="2765" spans="1:3" x14ac:dyDescent="0.25">
      <c r="A2765">
        <v>2764</v>
      </c>
      <c r="B2765" t="s">
        <v>3646</v>
      </c>
      <c r="C2765">
        <v>1E-3</v>
      </c>
    </row>
    <row r="2766" spans="1:3" x14ac:dyDescent="0.25">
      <c r="A2766">
        <v>2765</v>
      </c>
      <c r="B2766" t="s">
        <v>3647</v>
      </c>
      <c r="C2766">
        <v>1E-3</v>
      </c>
    </row>
    <row r="2767" spans="1:3" x14ac:dyDescent="0.25">
      <c r="A2767">
        <v>2766</v>
      </c>
      <c r="B2767" t="s">
        <v>3648</v>
      </c>
      <c r="C2767">
        <v>1E-3</v>
      </c>
    </row>
    <row r="2768" spans="1:3" x14ac:dyDescent="0.25">
      <c r="A2768">
        <v>2767</v>
      </c>
      <c r="B2768" t="s">
        <v>3649</v>
      </c>
      <c r="C2768">
        <v>1E-3</v>
      </c>
    </row>
    <row r="2769" spans="1:3" x14ac:dyDescent="0.25">
      <c r="A2769">
        <v>2768</v>
      </c>
      <c r="B2769" t="s">
        <v>3650</v>
      </c>
      <c r="C2769">
        <v>1E-3</v>
      </c>
    </row>
    <row r="2770" spans="1:3" x14ac:dyDescent="0.25">
      <c r="A2770">
        <v>2769</v>
      </c>
      <c r="B2770" t="s">
        <v>3651</v>
      </c>
      <c r="C2770">
        <v>1E-3</v>
      </c>
    </row>
    <row r="2771" spans="1:3" x14ac:dyDescent="0.25">
      <c r="A2771">
        <v>2770</v>
      </c>
      <c r="B2771" t="s">
        <v>3652</v>
      </c>
      <c r="C2771">
        <v>1E-3</v>
      </c>
    </row>
    <row r="2772" spans="1:3" x14ac:dyDescent="0.25">
      <c r="A2772">
        <v>2771</v>
      </c>
      <c r="B2772" t="s">
        <v>3653</v>
      </c>
      <c r="C2772">
        <v>1E-3</v>
      </c>
    </row>
    <row r="2773" spans="1:3" x14ac:dyDescent="0.25">
      <c r="A2773">
        <v>2772</v>
      </c>
      <c r="B2773" t="s">
        <v>3654</v>
      </c>
      <c r="C2773">
        <v>1E-3</v>
      </c>
    </row>
    <row r="2774" spans="1:3" x14ac:dyDescent="0.25">
      <c r="A2774">
        <v>2773</v>
      </c>
      <c r="B2774" t="s">
        <v>3655</v>
      </c>
      <c r="C2774">
        <v>1E-3</v>
      </c>
    </row>
    <row r="2775" spans="1:3" x14ac:dyDescent="0.25">
      <c r="A2775">
        <v>2774</v>
      </c>
      <c r="B2775" t="s">
        <v>3656</v>
      </c>
      <c r="C2775">
        <v>1E-3</v>
      </c>
    </row>
    <row r="2776" spans="1:3" x14ac:dyDescent="0.25">
      <c r="A2776">
        <v>2775</v>
      </c>
      <c r="B2776" t="s">
        <v>3657</v>
      </c>
      <c r="C2776">
        <v>1E-3</v>
      </c>
    </row>
    <row r="2777" spans="1:3" x14ac:dyDescent="0.25">
      <c r="A2777">
        <v>2776</v>
      </c>
      <c r="B2777" t="s">
        <v>3658</v>
      </c>
      <c r="C2777">
        <v>1E-3</v>
      </c>
    </row>
    <row r="2778" spans="1:3" x14ac:dyDescent="0.25">
      <c r="A2778">
        <v>2777</v>
      </c>
      <c r="B2778" t="s">
        <v>3659</v>
      </c>
      <c r="C2778">
        <v>1E-3</v>
      </c>
    </row>
    <row r="2779" spans="1:3" x14ac:dyDescent="0.25">
      <c r="A2779">
        <v>2778</v>
      </c>
      <c r="B2779" t="s">
        <v>3660</v>
      </c>
      <c r="C2779">
        <v>1E-3</v>
      </c>
    </row>
    <row r="2780" spans="1:3" x14ac:dyDescent="0.25">
      <c r="A2780">
        <v>2779</v>
      </c>
      <c r="B2780" t="s">
        <v>3661</v>
      </c>
      <c r="C2780">
        <v>1E-3</v>
      </c>
    </row>
    <row r="2781" spans="1:3" x14ac:dyDescent="0.25">
      <c r="A2781">
        <v>2780</v>
      </c>
      <c r="B2781" t="s">
        <v>3662</v>
      </c>
      <c r="C2781">
        <v>1E-3</v>
      </c>
    </row>
    <row r="2782" spans="1:3" x14ac:dyDescent="0.25">
      <c r="A2782">
        <v>2781</v>
      </c>
      <c r="B2782" t="s">
        <v>3663</v>
      </c>
      <c r="C2782">
        <v>1E-3</v>
      </c>
    </row>
    <row r="2783" spans="1:3" x14ac:dyDescent="0.25">
      <c r="A2783">
        <v>2782</v>
      </c>
      <c r="B2783" t="s">
        <v>3664</v>
      </c>
      <c r="C2783">
        <v>1E-3</v>
      </c>
    </row>
    <row r="2784" spans="1:3" x14ac:dyDescent="0.25">
      <c r="A2784">
        <v>2783</v>
      </c>
      <c r="B2784" t="s">
        <v>3665</v>
      </c>
      <c r="C2784">
        <v>1E-3</v>
      </c>
    </row>
    <row r="2785" spans="1:3" x14ac:dyDescent="0.25">
      <c r="A2785">
        <v>2784</v>
      </c>
      <c r="B2785" t="s">
        <v>3666</v>
      </c>
      <c r="C2785">
        <v>1E-3</v>
      </c>
    </row>
    <row r="2786" spans="1:3" x14ac:dyDescent="0.25">
      <c r="A2786">
        <v>2785</v>
      </c>
      <c r="B2786" t="s">
        <v>3667</v>
      </c>
      <c r="C2786">
        <v>1E-3</v>
      </c>
    </row>
    <row r="2787" spans="1:3" x14ac:dyDescent="0.25">
      <c r="A2787">
        <v>2786</v>
      </c>
      <c r="B2787" t="s">
        <v>3668</v>
      </c>
      <c r="C2787">
        <v>1E-3</v>
      </c>
    </row>
    <row r="2788" spans="1:3" x14ac:dyDescent="0.25">
      <c r="A2788">
        <v>2787</v>
      </c>
      <c r="B2788" t="s">
        <v>3669</v>
      </c>
      <c r="C2788">
        <v>1E-3</v>
      </c>
    </row>
    <row r="2789" spans="1:3" x14ac:dyDescent="0.25">
      <c r="A2789">
        <v>2788</v>
      </c>
      <c r="B2789" t="s">
        <v>3670</v>
      </c>
      <c r="C2789">
        <v>1E-3</v>
      </c>
    </row>
    <row r="2790" spans="1:3" x14ac:dyDescent="0.25">
      <c r="A2790">
        <v>2789</v>
      </c>
      <c r="B2790" t="s">
        <v>3671</v>
      </c>
      <c r="C2790">
        <v>1E-3</v>
      </c>
    </row>
    <row r="2791" spans="1:3" x14ac:dyDescent="0.25">
      <c r="A2791">
        <v>2790</v>
      </c>
      <c r="B2791" t="s">
        <v>3672</v>
      </c>
      <c r="C2791">
        <v>1E-3</v>
      </c>
    </row>
    <row r="2792" spans="1:3" x14ac:dyDescent="0.25">
      <c r="A2792">
        <v>2791</v>
      </c>
      <c r="B2792" t="s">
        <v>3673</v>
      </c>
      <c r="C2792">
        <v>1E-3</v>
      </c>
    </row>
    <row r="2793" spans="1:3" x14ac:dyDescent="0.25">
      <c r="A2793">
        <v>2792</v>
      </c>
      <c r="B2793" t="s">
        <v>3674</v>
      </c>
      <c r="C2793">
        <v>1E-3</v>
      </c>
    </row>
    <row r="2794" spans="1:3" x14ac:dyDescent="0.25">
      <c r="A2794">
        <v>2793</v>
      </c>
      <c r="B2794" t="s">
        <v>3675</v>
      </c>
      <c r="C2794">
        <v>1E-3</v>
      </c>
    </row>
    <row r="2795" spans="1:3" x14ac:dyDescent="0.25">
      <c r="A2795">
        <v>2794</v>
      </c>
      <c r="B2795" t="s">
        <v>3676</v>
      </c>
      <c r="C2795">
        <v>1E-3</v>
      </c>
    </row>
    <row r="2796" spans="1:3" x14ac:dyDescent="0.25">
      <c r="A2796">
        <v>2795</v>
      </c>
      <c r="B2796" t="s">
        <v>3677</v>
      </c>
      <c r="C2796">
        <v>1E-3</v>
      </c>
    </row>
    <row r="2797" spans="1:3" x14ac:dyDescent="0.25">
      <c r="A2797">
        <v>2796</v>
      </c>
      <c r="B2797" t="s">
        <v>3678</v>
      </c>
      <c r="C2797">
        <v>1E-3</v>
      </c>
    </row>
    <row r="2798" spans="1:3" x14ac:dyDescent="0.25">
      <c r="A2798">
        <v>2797</v>
      </c>
      <c r="B2798" t="s">
        <v>3679</v>
      </c>
      <c r="C2798">
        <v>1E-3</v>
      </c>
    </row>
    <row r="2799" spans="1:3" x14ac:dyDescent="0.25">
      <c r="A2799">
        <v>2798</v>
      </c>
      <c r="B2799" t="s">
        <v>3680</v>
      </c>
      <c r="C2799">
        <v>1E-3</v>
      </c>
    </row>
    <row r="2800" spans="1:3" x14ac:dyDescent="0.25">
      <c r="A2800">
        <v>2799</v>
      </c>
      <c r="B2800" t="s">
        <v>3681</v>
      </c>
      <c r="C2800">
        <v>1E-3</v>
      </c>
    </row>
    <row r="2801" spans="1:3" x14ac:dyDescent="0.25">
      <c r="A2801">
        <v>2800</v>
      </c>
      <c r="B2801" t="s">
        <v>3682</v>
      </c>
      <c r="C2801">
        <v>1E-3</v>
      </c>
    </row>
    <row r="2802" spans="1:3" x14ac:dyDescent="0.25">
      <c r="A2802">
        <v>2801</v>
      </c>
      <c r="B2802" t="s">
        <v>3683</v>
      </c>
      <c r="C2802">
        <v>1E-3</v>
      </c>
    </row>
    <row r="2803" spans="1:3" x14ac:dyDescent="0.25">
      <c r="A2803">
        <v>2802</v>
      </c>
      <c r="B2803" t="s">
        <v>3684</v>
      </c>
      <c r="C2803">
        <v>1E-3</v>
      </c>
    </row>
    <row r="2804" spans="1:3" x14ac:dyDescent="0.25">
      <c r="A2804">
        <v>2803</v>
      </c>
      <c r="B2804" t="s">
        <v>3685</v>
      </c>
      <c r="C2804">
        <v>1E-3</v>
      </c>
    </row>
    <row r="2805" spans="1:3" x14ac:dyDescent="0.25">
      <c r="A2805">
        <v>2804</v>
      </c>
      <c r="B2805" t="s">
        <v>3686</v>
      </c>
      <c r="C2805">
        <v>1E-3</v>
      </c>
    </row>
    <row r="2806" spans="1:3" x14ac:dyDescent="0.25">
      <c r="A2806">
        <v>2805</v>
      </c>
      <c r="B2806" t="s">
        <v>3687</v>
      </c>
      <c r="C2806">
        <v>1E-3</v>
      </c>
    </row>
    <row r="2807" spans="1:3" x14ac:dyDescent="0.25">
      <c r="A2807">
        <v>2806</v>
      </c>
      <c r="B2807" t="s">
        <v>3688</v>
      </c>
      <c r="C2807">
        <v>1E-3</v>
      </c>
    </row>
    <row r="2808" spans="1:3" x14ac:dyDescent="0.25">
      <c r="A2808">
        <v>2807</v>
      </c>
      <c r="B2808" t="s">
        <v>3689</v>
      </c>
      <c r="C2808">
        <v>1E-3</v>
      </c>
    </row>
    <row r="2809" spans="1:3" x14ac:dyDescent="0.25">
      <c r="A2809">
        <v>2808</v>
      </c>
      <c r="B2809" t="s">
        <v>3690</v>
      </c>
      <c r="C2809">
        <v>1E-3</v>
      </c>
    </row>
    <row r="2810" spans="1:3" x14ac:dyDescent="0.25">
      <c r="A2810">
        <v>2809</v>
      </c>
      <c r="B2810" t="s">
        <v>3691</v>
      </c>
      <c r="C2810">
        <v>1E-3</v>
      </c>
    </row>
    <row r="2811" spans="1:3" x14ac:dyDescent="0.25">
      <c r="A2811">
        <v>2810</v>
      </c>
      <c r="B2811" t="s">
        <v>3692</v>
      </c>
      <c r="C2811">
        <v>1E-3</v>
      </c>
    </row>
    <row r="2812" spans="1:3" x14ac:dyDescent="0.25">
      <c r="A2812">
        <v>2811</v>
      </c>
      <c r="B2812" t="s">
        <v>3693</v>
      </c>
      <c r="C2812">
        <v>1E-3</v>
      </c>
    </row>
    <row r="2813" spans="1:3" x14ac:dyDescent="0.25">
      <c r="A2813">
        <v>2812</v>
      </c>
      <c r="B2813" t="s">
        <v>3694</v>
      </c>
      <c r="C2813">
        <v>1E-3</v>
      </c>
    </row>
    <row r="2814" spans="1:3" x14ac:dyDescent="0.25">
      <c r="A2814">
        <v>2813</v>
      </c>
      <c r="B2814" t="s">
        <v>3695</v>
      </c>
      <c r="C2814">
        <v>1E-3</v>
      </c>
    </row>
    <row r="2815" spans="1:3" x14ac:dyDescent="0.25">
      <c r="A2815">
        <v>2814</v>
      </c>
      <c r="B2815" t="s">
        <v>3696</v>
      </c>
      <c r="C2815">
        <v>1E-3</v>
      </c>
    </row>
    <row r="2816" spans="1:3" x14ac:dyDescent="0.25">
      <c r="A2816">
        <v>2815</v>
      </c>
      <c r="B2816" t="s">
        <v>3697</v>
      </c>
      <c r="C2816">
        <v>1E-3</v>
      </c>
    </row>
    <row r="2817" spans="1:3" x14ac:dyDescent="0.25">
      <c r="A2817">
        <v>2816</v>
      </c>
      <c r="B2817" t="s">
        <v>3698</v>
      </c>
      <c r="C2817">
        <v>1E-3</v>
      </c>
    </row>
    <row r="2818" spans="1:3" x14ac:dyDescent="0.25">
      <c r="A2818">
        <v>2817</v>
      </c>
      <c r="B2818" t="s">
        <v>3699</v>
      </c>
      <c r="C2818">
        <v>1E-3</v>
      </c>
    </row>
    <row r="2819" spans="1:3" x14ac:dyDescent="0.25">
      <c r="A2819">
        <v>2818</v>
      </c>
      <c r="B2819" t="s">
        <v>3700</v>
      </c>
      <c r="C2819">
        <v>1E-3</v>
      </c>
    </row>
    <row r="2820" spans="1:3" x14ac:dyDescent="0.25">
      <c r="A2820">
        <v>2819</v>
      </c>
      <c r="B2820" t="s">
        <v>3701</v>
      </c>
      <c r="C2820">
        <v>1E-3</v>
      </c>
    </row>
    <row r="2821" spans="1:3" x14ac:dyDescent="0.25">
      <c r="A2821">
        <v>2820</v>
      </c>
      <c r="B2821" t="s">
        <v>3702</v>
      </c>
      <c r="C2821">
        <v>1E-3</v>
      </c>
    </row>
    <row r="2822" spans="1:3" x14ac:dyDescent="0.25">
      <c r="A2822">
        <v>2821</v>
      </c>
      <c r="B2822" t="s">
        <v>3703</v>
      </c>
      <c r="C2822">
        <v>1E-3</v>
      </c>
    </row>
    <row r="2823" spans="1:3" x14ac:dyDescent="0.25">
      <c r="A2823">
        <v>2822</v>
      </c>
      <c r="B2823" t="s">
        <v>3704</v>
      </c>
      <c r="C2823">
        <v>1E-3</v>
      </c>
    </row>
    <row r="2824" spans="1:3" x14ac:dyDescent="0.25">
      <c r="A2824">
        <v>2823</v>
      </c>
      <c r="B2824" t="s">
        <v>3705</v>
      </c>
      <c r="C2824">
        <v>1E-3</v>
      </c>
    </row>
    <row r="2825" spans="1:3" x14ac:dyDescent="0.25">
      <c r="A2825">
        <v>2824</v>
      </c>
      <c r="B2825" t="s">
        <v>3706</v>
      </c>
      <c r="C2825">
        <v>1E-3</v>
      </c>
    </row>
    <row r="2826" spans="1:3" x14ac:dyDescent="0.25">
      <c r="A2826">
        <v>2825</v>
      </c>
      <c r="B2826" t="s">
        <v>3707</v>
      </c>
      <c r="C2826">
        <v>1E-3</v>
      </c>
    </row>
    <row r="2827" spans="1:3" x14ac:dyDescent="0.25">
      <c r="A2827">
        <v>2826</v>
      </c>
      <c r="B2827" t="s">
        <v>3708</v>
      </c>
      <c r="C2827">
        <v>1E-3</v>
      </c>
    </row>
    <row r="2828" spans="1:3" x14ac:dyDescent="0.25">
      <c r="A2828">
        <v>2827</v>
      </c>
      <c r="B2828" t="s">
        <v>3709</v>
      </c>
      <c r="C2828">
        <v>1E-3</v>
      </c>
    </row>
    <row r="2829" spans="1:3" x14ac:dyDescent="0.25">
      <c r="A2829">
        <v>2828</v>
      </c>
      <c r="B2829" t="s">
        <v>3710</v>
      </c>
      <c r="C2829">
        <v>1E-3</v>
      </c>
    </row>
    <row r="2830" spans="1:3" x14ac:dyDescent="0.25">
      <c r="A2830">
        <v>2829</v>
      </c>
      <c r="B2830" t="s">
        <v>3711</v>
      </c>
      <c r="C2830">
        <v>1E-3</v>
      </c>
    </row>
    <row r="2831" spans="1:3" x14ac:dyDescent="0.25">
      <c r="A2831">
        <v>2830</v>
      </c>
      <c r="B2831" t="s">
        <v>3712</v>
      </c>
      <c r="C2831">
        <v>1E-3</v>
      </c>
    </row>
    <row r="2832" spans="1:3" x14ac:dyDescent="0.25">
      <c r="A2832">
        <v>2831</v>
      </c>
      <c r="B2832" t="s">
        <v>3713</v>
      </c>
      <c r="C2832">
        <v>1E-3</v>
      </c>
    </row>
    <row r="2833" spans="1:3" x14ac:dyDescent="0.25">
      <c r="A2833">
        <v>2832</v>
      </c>
      <c r="B2833" t="s">
        <v>3714</v>
      </c>
      <c r="C2833">
        <v>1E-3</v>
      </c>
    </row>
    <row r="2834" spans="1:3" x14ac:dyDescent="0.25">
      <c r="A2834">
        <v>2833</v>
      </c>
      <c r="B2834" t="s">
        <v>3715</v>
      </c>
      <c r="C2834">
        <v>1E-3</v>
      </c>
    </row>
    <row r="2835" spans="1:3" x14ac:dyDescent="0.25">
      <c r="A2835">
        <v>2834</v>
      </c>
      <c r="B2835" t="s">
        <v>3716</v>
      </c>
      <c r="C2835">
        <v>1E-3</v>
      </c>
    </row>
    <row r="2836" spans="1:3" x14ac:dyDescent="0.25">
      <c r="A2836">
        <v>2835</v>
      </c>
      <c r="B2836" t="s">
        <v>3717</v>
      </c>
      <c r="C2836">
        <v>1E-3</v>
      </c>
    </row>
    <row r="2837" spans="1:3" x14ac:dyDescent="0.25">
      <c r="A2837">
        <v>2836</v>
      </c>
      <c r="B2837" t="s">
        <v>3718</v>
      </c>
      <c r="C2837">
        <v>1E-3</v>
      </c>
    </row>
    <row r="2838" spans="1:3" x14ac:dyDescent="0.25">
      <c r="A2838">
        <v>2837</v>
      </c>
      <c r="B2838" t="s">
        <v>3719</v>
      </c>
      <c r="C2838">
        <v>1E-3</v>
      </c>
    </row>
    <row r="2839" spans="1:3" x14ac:dyDescent="0.25">
      <c r="A2839">
        <v>2838</v>
      </c>
      <c r="B2839" t="s">
        <v>3720</v>
      </c>
      <c r="C2839">
        <v>1E-3</v>
      </c>
    </row>
    <row r="2840" spans="1:3" x14ac:dyDescent="0.25">
      <c r="A2840">
        <v>2839</v>
      </c>
      <c r="B2840" t="s">
        <v>3721</v>
      </c>
      <c r="C2840">
        <v>1E-3</v>
      </c>
    </row>
    <row r="2841" spans="1:3" x14ac:dyDescent="0.25">
      <c r="A2841">
        <v>2840</v>
      </c>
      <c r="B2841" t="s">
        <v>3722</v>
      </c>
      <c r="C2841">
        <v>1E-3</v>
      </c>
    </row>
    <row r="2842" spans="1:3" x14ac:dyDescent="0.25">
      <c r="A2842">
        <v>2841</v>
      </c>
      <c r="B2842" t="s">
        <v>3723</v>
      </c>
      <c r="C2842">
        <v>1E-3</v>
      </c>
    </row>
    <row r="2843" spans="1:3" x14ac:dyDescent="0.25">
      <c r="A2843">
        <v>2842</v>
      </c>
      <c r="B2843" t="s">
        <v>3724</v>
      </c>
      <c r="C2843">
        <v>1E-3</v>
      </c>
    </row>
    <row r="2844" spans="1:3" x14ac:dyDescent="0.25">
      <c r="A2844">
        <v>2843</v>
      </c>
      <c r="B2844" t="s">
        <v>3725</v>
      </c>
      <c r="C2844">
        <v>1E-3</v>
      </c>
    </row>
    <row r="2845" spans="1:3" x14ac:dyDescent="0.25">
      <c r="A2845">
        <v>2844</v>
      </c>
      <c r="B2845" t="s">
        <v>3726</v>
      </c>
      <c r="C2845">
        <v>1E-3</v>
      </c>
    </row>
    <row r="2846" spans="1:3" x14ac:dyDescent="0.25">
      <c r="A2846">
        <v>2845</v>
      </c>
      <c r="B2846" t="s">
        <v>3727</v>
      </c>
      <c r="C2846">
        <v>1E-3</v>
      </c>
    </row>
    <row r="2847" spans="1:3" x14ac:dyDescent="0.25">
      <c r="A2847">
        <v>2846</v>
      </c>
      <c r="B2847" t="s">
        <v>3728</v>
      </c>
      <c r="C2847">
        <v>1E-3</v>
      </c>
    </row>
    <row r="2848" spans="1:3" x14ac:dyDescent="0.25">
      <c r="A2848">
        <v>2847</v>
      </c>
      <c r="B2848" t="s">
        <v>3729</v>
      </c>
      <c r="C2848">
        <v>1E-3</v>
      </c>
    </row>
    <row r="2849" spans="1:3" x14ac:dyDescent="0.25">
      <c r="A2849">
        <v>2848</v>
      </c>
      <c r="B2849" t="s">
        <v>3730</v>
      </c>
      <c r="C2849">
        <v>1E-3</v>
      </c>
    </row>
    <row r="2850" spans="1:3" x14ac:dyDescent="0.25">
      <c r="A2850">
        <v>2849</v>
      </c>
      <c r="B2850" t="s">
        <v>3731</v>
      </c>
      <c r="C2850">
        <v>1E-3</v>
      </c>
    </row>
    <row r="2851" spans="1:3" x14ac:dyDescent="0.25">
      <c r="A2851">
        <v>2850</v>
      </c>
      <c r="B2851" t="s">
        <v>3732</v>
      </c>
      <c r="C2851">
        <v>1E-3</v>
      </c>
    </row>
    <row r="2852" spans="1:3" x14ac:dyDescent="0.25">
      <c r="A2852">
        <v>2851</v>
      </c>
      <c r="B2852" t="s">
        <v>3733</v>
      </c>
      <c r="C2852">
        <v>1E-3</v>
      </c>
    </row>
    <row r="2853" spans="1:3" x14ac:dyDescent="0.25">
      <c r="A2853">
        <v>2852</v>
      </c>
      <c r="B2853" t="s">
        <v>3734</v>
      </c>
      <c r="C2853">
        <v>1E-3</v>
      </c>
    </row>
    <row r="2854" spans="1:3" x14ac:dyDescent="0.25">
      <c r="A2854">
        <v>2853</v>
      </c>
      <c r="B2854" t="s">
        <v>3735</v>
      </c>
      <c r="C2854">
        <v>1E-3</v>
      </c>
    </row>
    <row r="2855" spans="1:3" x14ac:dyDescent="0.25">
      <c r="A2855">
        <v>2854</v>
      </c>
      <c r="B2855" t="s">
        <v>3736</v>
      </c>
      <c r="C2855">
        <v>1E-3</v>
      </c>
    </row>
    <row r="2856" spans="1:3" x14ac:dyDescent="0.25">
      <c r="A2856">
        <v>2855</v>
      </c>
      <c r="B2856" t="s">
        <v>3737</v>
      </c>
      <c r="C2856">
        <v>1E-3</v>
      </c>
    </row>
    <row r="2857" spans="1:3" x14ac:dyDescent="0.25">
      <c r="A2857">
        <v>2856</v>
      </c>
      <c r="B2857" t="s">
        <v>3738</v>
      </c>
      <c r="C2857">
        <v>1E-3</v>
      </c>
    </row>
    <row r="2858" spans="1:3" x14ac:dyDescent="0.25">
      <c r="A2858">
        <v>2857</v>
      </c>
      <c r="B2858" t="s">
        <v>3739</v>
      </c>
      <c r="C2858">
        <v>1E-3</v>
      </c>
    </row>
    <row r="2859" spans="1:3" x14ac:dyDescent="0.25">
      <c r="A2859">
        <v>2858</v>
      </c>
      <c r="B2859" t="s">
        <v>3740</v>
      </c>
      <c r="C2859">
        <v>1E-3</v>
      </c>
    </row>
    <row r="2860" spans="1:3" x14ac:dyDescent="0.25">
      <c r="A2860">
        <v>2859</v>
      </c>
      <c r="B2860" t="s">
        <v>3741</v>
      </c>
      <c r="C2860">
        <v>1E-3</v>
      </c>
    </row>
    <row r="2861" spans="1:3" x14ac:dyDescent="0.25">
      <c r="A2861">
        <v>2860</v>
      </c>
      <c r="B2861" t="s">
        <v>3742</v>
      </c>
      <c r="C2861">
        <v>1E-3</v>
      </c>
    </row>
    <row r="2862" spans="1:3" x14ac:dyDescent="0.25">
      <c r="A2862">
        <v>2861</v>
      </c>
      <c r="B2862" t="s">
        <v>3743</v>
      </c>
      <c r="C2862">
        <v>1E-3</v>
      </c>
    </row>
    <row r="2863" spans="1:3" x14ac:dyDescent="0.25">
      <c r="A2863">
        <v>2862</v>
      </c>
      <c r="B2863" t="s">
        <v>3744</v>
      </c>
      <c r="C2863">
        <v>1E-3</v>
      </c>
    </row>
    <row r="2864" spans="1:3" x14ac:dyDescent="0.25">
      <c r="A2864">
        <v>2863</v>
      </c>
      <c r="B2864" t="s">
        <v>3745</v>
      </c>
      <c r="C2864">
        <v>1E-3</v>
      </c>
    </row>
    <row r="2865" spans="1:3" x14ac:dyDescent="0.25">
      <c r="A2865">
        <v>2864</v>
      </c>
      <c r="B2865" t="s">
        <v>3746</v>
      </c>
      <c r="C2865">
        <v>1E-3</v>
      </c>
    </row>
    <row r="2866" spans="1:3" x14ac:dyDescent="0.25">
      <c r="A2866">
        <v>2865</v>
      </c>
      <c r="B2866" t="s">
        <v>3747</v>
      </c>
      <c r="C2866">
        <v>1E-3</v>
      </c>
    </row>
    <row r="2867" spans="1:3" x14ac:dyDescent="0.25">
      <c r="A2867">
        <v>2866</v>
      </c>
      <c r="B2867" t="s">
        <v>3748</v>
      </c>
      <c r="C2867">
        <v>1E-3</v>
      </c>
    </row>
    <row r="2868" spans="1:3" x14ac:dyDescent="0.25">
      <c r="A2868">
        <v>2867</v>
      </c>
      <c r="B2868" t="s">
        <v>3749</v>
      </c>
      <c r="C2868">
        <v>1E-3</v>
      </c>
    </row>
    <row r="2869" spans="1:3" x14ac:dyDescent="0.25">
      <c r="A2869">
        <v>2868</v>
      </c>
      <c r="B2869" t="s">
        <v>3750</v>
      </c>
      <c r="C2869">
        <v>1E-3</v>
      </c>
    </row>
    <row r="2870" spans="1:3" x14ac:dyDescent="0.25">
      <c r="A2870">
        <v>2869</v>
      </c>
      <c r="B2870" t="s">
        <v>3751</v>
      </c>
      <c r="C2870">
        <v>1E-3</v>
      </c>
    </row>
    <row r="2871" spans="1:3" x14ac:dyDescent="0.25">
      <c r="A2871">
        <v>2870</v>
      </c>
      <c r="B2871" t="s">
        <v>3752</v>
      </c>
      <c r="C2871">
        <v>1E-3</v>
      </c>
    </row>
    <row r="2872" spans="1:3" x14ac:dyDescent="0.25">
      <c r="A2872">
        <v>2871</v>
      </c>
      <c r="B2872" t="s">
        <v>3753</v>
      </c>
      <c r="C2872">
        <v>1E-3</v>
      </c>
    </row>
    <row r="2873" spans="1:3" x14ac:dyDescent="0.25">
      <c r="A2873">
        <v>2872</v>
      </c>
      <c r="B2873" t="s">
        <v>3754</v>
      </c>
      <c r="C2873">
        <v>1E-3</v>
      </c>
    </row>
    <row r="2874" spans="1:3" x14ac:dyDescent="0.25">
      <c r="A2874">
        <v>2873</v>
      </c>
      <c r="B2874" t="s">
        <v>3755</v>
      </c>
      <c r="C2874">
        <v>1E-3</v>
      </c>
    </row>
    <row r="2875" spans="1:3" x14ac:dyDescent="0.25">
      <c r="A2875">
        <v>2874</v>
      </c>
      <c r="B2875" t="s">
        <v>3756</v>
      </c>
      <c r="C2875">
        <v>1E-3</v>
      </c>
    </row>
    <row r="2876" spans="1:3" x14ac:dyDescent="0.25">
      <c r="A2876">
        <v>2875</v>
      </c>
      <c r="B2876" t="s">
        <v>3757</v>
      </c>
      <c r="C2876">
        <v>1E-3</v>
      </c>
    </row>
    <row r="2877" spans="1:3" x14ac:dyDescent="0.25">
      <c r="B2877" t="s">
        <v>3758</v>
      </c>
      <c r="C287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4368</v>
      </c>
    </row>
    <row r="2" spans="1:22" x14ac:dyDescent="0.25">
      <c r="R2" t="s">
        <v>145</v>
      </c>
      <c r="S2" t="s">
        <v>4364</v>
      </c>
      <c r="T2" t="s">
        <v>148</v>
      </c>
      <c r="U2" t="s">
        <v>4366</v>
      </c>
    </row>
    <row r="3" spans="1:22" x14ac:dyDescent="0.25">
      <c r="A3" s="71" t="s">
        <v>122</v>
      </c>
      <c r="R3">
        <v>10</v>
      </c>
      <c r="S3">
        <v>0.9</v>
      </c>
      <c r="T3">
        <f>(1+S3)^(1/R3)-1</f>
        <v>6.629005847852576E-2</v>
      </c>
      <c r="U3">
        <f>T3*100</f>
        <v>6.629005847852576</v>
      </c>
    </row>
    <row r="5" spans="1:22" x14ac:dyDescent="0.25">
      <c r="B5" t="s">
        <v>159</v>
      </c>
      <c r="D5" t="s">
        <v>160</v>
      </c>
      <c r="R5" s="73" t="s">
        <v>4367</v>
      </c>
    </row>
    <row r="6" spans="1:22" x14ac:dyDescent="0.25">
      <c r="K6" t="s">
        <v>4363</v>
      </c>
      <c r="R6" t="s">
        <v>145</v>
      </c>
      <c r="S6" t="s">
        <v>4364</v>
      </c>
      <c r="T6" t="s">
        <v>4365</v>
      </c>
      <c r="U6" t="s">
        <v>148</v>
      </c>
      <c r="V6" t="s">
        <v>4366</v>
      </c>
    </row>
    <row r="7" spans="1:22" x14ac:dyDescent="0.25">
      <c r="C7" t="s">
        <v>145</v>
      </c>
      <c r="D7" t="s">
        <v>4246</v>
      </c>
      <c r="E7" t="s">
        <v>143</v>
      </c>
      <c r="F7" t="s">
        <v>155</v>
      </c>
      <c r="G7" t="s">
        <v>156</v>
      </c>
      <c r="H7" t="s">
        <v>142</v>
      </c>
      <c r="I7" s="69" t="s">
        <v>147</v>
      </c>
      <c r="K7" t="s">
        <v>148</v>
      </c>
      <c r="L7" t="s">
        <v>147</v>
      </c>
      <c r="M7" t="s">
        <v>149</v>
      </c>
      <c r="R7">
        <v>8</v>
      </c>
      <c r="S7">
        <v>0.9</v>
      </c>
      <c r="T7">
        <v>0.2</v>
      </c>
      <c r="U7">
        <f>(1+S7-T7)^(1/R7)-1</f>
        <v>6.8577720821198174E-2</v>
      </c>
      <c r="V7">
        <f>U7*100</f>
        <v>6.8577720821198174</v>
      </c>
    </row>
    <row r="8" spans="1:22" x14ac:dyDescent="0.25">
      <c r="B8" t="s">
        <v>150</v>
      </c>
      <c r="C8">
        <v>3</v>
      </c>
      <c r="D8">
        <v>3</v>
      </c>
      <c r="E8" t="s">
        <v>144</v>
      </c>
      <c r="F8">
        <v>2004</v>
      </c>
      <c r="G8" t="s">
        <v>157</v>
      </c>
      <c r="H8">
        <v>0.33400000000000002</v>
      </c>
      <c r="I8">
        <v>5.8000000000000003E-2</v>
      </c>
      <c r="K8" s="70">
        <v>10.08258261360147</v>
      </c>
      <c r="L8" s="70">
        <v>1.5953997480232089</v>
      </c>
      <c r="M8" s="70">
        <v>6.3197845092393647</v>
      </c>
    </row>
    <row r="9" spans="1:22" x14ac:dyDescent="0.25">
      <c r="B9" t="s">
        <v>151</v>
      </c>
      <c r="C9">
        <v>5</v>
      </c>
      <c r="D9">
        <v>5</v>
      </c>
      <c r="E9" t="s">
        <v>144</v>
      </c>
      <c r="F9">
        <v>2004</v>
      </c>
      <c r="G9" t="s">
        <v>157</v>
      </c>
      <c r="H9">
        <v>0.56899999999999995</v>
      </c>
      <c r="I9">
        <v>2.1000000000000001E-2</v>
      </c>
      <c r="K9" s="70">
        <v>9.4270241253097353</v>
      </c>
      <c r="L9" s="70">
        <v>0.29292128828954811</v>
      </c>
      <c r="M9" s="70">
        <v>32.182789377845673</v>
      </c>
    </row>
    <row r="10" spans="1:22" x14ac:dyDescent="0.25">
      <c r="B10" t="s">
        <v>152</v>
      </c>
      <c r="C10" s="68" t="s">
        <v>154</v>
      </c>
      <c r="D10">
        <v>7</v>
      </c>
      <c r="E10" t="s">
        <v>144</v>
      </c>
      <c r="F10">
        <v>2004</v>
      </c>
      <c r="G10" t="s">
        <v>157</v>
      </c>
      <c r="H10">
        <v>1.0569999999999999</v>
      </c>
      <c r="I10">
        <v>8.7999999999999995E-2</v>
      </c>
      <c r="K10" s="70">
        <v>10.853077874552721</v>
      </c>
      <c r="L10" s="70">
        <v>0.67748252329749559</v>
      </c>
      <c r="M10" s="70">
        <v>16.019716378406009</v>
      </c>
    </row>
    <row r="11" spans="1:22" x14ac:dyDescent="0.25">
      <c r="B11" t="s">
        <v>153</v>
      </c>
      <c r="C11" s="68" t="s">
        <v>154</v>
      </c>
      <c r="D11">
        <v>9</v>
      </c>
      <c r="E11" t="s">
        <v>144</v>
      </c>
      <c r="F11">
        <v>2004</v>
      </c>
      <c r="G11" t="s">
        <v>157</v>
      </c>
      <c r="H11">
        <v>1.252</v>
      </c>
      <c r="I11">
        <v>0.28199999999999997</v>
      </c>
      <c r="K11" s="70">
        <v>9.4395415604737742</v>
      </c>
      <c r="L11" s="70">
        <v>1.522693443855023</v>
      </c>
      <c r="M11" s="70">
        <v>6.1992396424690472</v>
      </c>
    </row>
    <row r="12" spans="1:22" x14ac:dyDescent="0.25">
      <c r="B12" t="s">
        <v>150</v>
      </c>
      <c r="C12">
        <v>3</v>
      </c>
      <c r="D12">
        <v>3</v>
      </c>
      <c r="E12" t="s">
        <v>144</v>
      </c>
      <c r="F12">
        <v>2006</v>
      </c>
      <c r="G12" t="s">
        <v>157</v>
      </c>
      <c r="H12">
        <v>0.33300000000000002</v>
      </c>
      <c r="I12">
        <v>4.2000000000000003E-2</v>
      </c>
      <c r="K12" s="70">
        <v>10.055068845243881</v>
      </c>
      <c r="L12" s="70">
        <v>1.155867189672479</v>
      </c>
      <c r="M12" s="70">
        <v>8.6991558676330545</v>
      </c>
    </row>
    <row r="13" spans="1:22" x14ac:dyDescent="0.25">
      <c r="B13" t="s">
        <v>151</v>
      </c>
      <c r="C13">
        <v>5</v>
      </c>
      <c r="D13">
        <v>5</v>
      </c>
      <c r="E13" t="s">
        <v>144</v>
      </c>
      <c r="F13">
        <v>2006</v>
      </c>
      <c r="G13" t="s">
        <v>157</v>
      </c>
      <c r="H13">
        <v>0.56000000000000005</v>
      </c>
      <c r="I13">
        <v>1.4E-2</v>
      </c>
      <c r="K13" s="70">
        <v>9.3011973943858628</v>
      </c>
      <c r="L13" s="70">
        <v>0.19618163634889771</v>
      </c>
      <c r="M13" s="70">
        <v>47.411152070544567</v>
      </c>
    </row>
    <row r="14" spans="1:22" x14ac:dyDescent="0.25">
      <c r="B14" t="s">
        <v>152</v>
      </c>
      <c r="C14" s="68" t="s">
        <v>154</v>
      </c>
      <c r="D14">
        <v>7</v>
      </c>
      <c r="E14" t="s">
        <v>144</v>
      </c>
      <c r="F14">
        <v>2006</v>
      </c>
      <c r="G14" t="s">
        <v>157</v>
      </c>
      <c r="H14">
        <v>0.90600000000000003</v>
      </c>
      <c r="I14">
        <v>4.5999999999999999E-2</v>
      </c>
      <c r="K14" s="70">
        <v>9.6522522827120927</v>
      </c>
      <c r="L14" s="70">
        <v>0.37805453492765367</v>
      </c>
      <c r="M14" s="70">
        <v>25.531375478829251</v>
      </c>
    </row>
    <row r="15" spans="1:22" x14ac:dyDescent="0.25">
      <c r="B15" t="s">
        <v>153</v>
      </c>
      <c r="C15" s="68" t="s">
        <v>154</v>
      </c>
      <c r="D15">
        <v>9</v>
      </c>
      <c r="E15" t="s">
        <v>144</v>
      </c>
      <c r="F15">
        <v>2006</v>
      </c>
      <c r="G15" t="s">
        <v>157</v>
      </c>
      <c r="H15">
        <v>1.002</v>
      </c>
      <c r="I15">
        <v>8.5999999999999993E-2</v>
      </c>
      <c r="K15" s="70">
        <v>8.0179692227235311</v>
      </c>
      <c r="L15" s="70">
        <v>0.51557028267034199</v>
      </c>
      <c r="M15" s="70">
        <v>15.551651234037969</v>
      </c>
    </row>
    <row r="16" spans="1:22" x14ac:dyDescent="0.25">
      <c r="B16" t="s">
        <v>150</v>
      </c>
      <c r="C16">
        <v>3</v>
      </c>
      <c r="D16">
        <v>3</v>
      </c>
      <c r="E16" t="s">
        <v>144</v>
      </c>
      <c r="F16">
        <v>2008</v>
      </c>
      <c r="G16" t="s">
        <v>157</v>
      </c>
      <c r="H16">
        <v>0.19400000000000001</v>
      </c>
      <c r="I16">
        <v>3.2000000000000001E-2</v>
      </c>
      <c r="K16" s="70">
        <v>6.0884511510989503</v>
      </c>
      <c r="L16" s="70">
        <v>0.9477471906295829</v>
      </c>
      <c r="M16" s="70">
        <v>6.4241299908833573</v>
      </c>
    </row>
    <row r="17" spans="2:13" x14ac:dyDescent="0.25">
      <c r="B17" t="s">
        <v>151</v>
      </c>
      <c r="C17">
        <v>5</v>
      </c>
      <c r="D17">
        <v>5</v>
      </c>
      <c r="E17" t="s">
        <v>144</v>
      </c>
      <c r="F17">
        <v>2008</v>
      </c>
      <c r="G17" t="s">
        <v>157</v>
      </c>
      <c r="H17">
        <v>0.52800000000000002</v>
      </c>
      <c r="I17">
        <v>0.01</v>
      </c>
      <c r="K17" s="70">
        <v>8.8490569773641781</v>
      </c>
      <c r="L17" s="70">
        <v>0.14247258766670709</v>
      </c>
      <c r="M17" s="70">
        <v>62.110593499327749</v>
      </c>
    </row>
    <row r="18" spans="2:13" x14ac:dyDescent="0.25">
      <c r="B18" t="s">
        <v>152</v>
      </c>
      <c r="C18" s="68" t="s">
        <v>154</v>
      </c>
      <c r="D18">
        <v>7</v>
      </c>
      <c r="E18" t="s">
        <v>144</v>
      </c>
      <c r="F18">
        <v>2008</v>
      </c>
      <c r="G18" t="s">
        <v>157</v>
      </c>
      <c r="H18">
        <v>0.86799999999999999</v>
      </c>
      <c r="I18">
        <v>3.1E-2</v>
      </c>
      <c r="K18" s="70">
        <v>9.3372444707743529</v>
      </c>
      <c r="L18" s="70">
        <v>0.25921188273126372</v>
      </c>
      <c r="M18" s="70">
        <v>36.021668344790669</v>
      </c>
    </row>
    <row r="19" spans="2:13" x14ac:dyDescent="0.25">
      <c r="B19" t="s">
        <v>153</v>
      </c>
      <c r="C19" s="68" t="s">
        <v>154</v>
      </c>
      <c r="D19">
        <v>9</v>
      </c>
      <c r="E19" t="s">
        <v>144</v>
      </c>
      <c r="F19">
        <v>2008</v>
      </c>
      <c r="G19" t="s">
        <v>157</v>
      </c>
      <c r="H19">
        <v>0.96099999999999997</v>
      </c>
      <c r="I19">
        <v>4.3999999999999997E-2</v>
      </c>
      <c r="K19" s="70">
        <v>7.7699075768273174</v>
      </c>
      <c r="L19" s="70">
        <v>0.26867674844922668</v>
      </c>
      <c r="M19" s="70">
        <v>28.91916632784336</v>
      </c>
    </row>
    <row r="20" spans="2:13" x14ac:dyDescent="0.25">
      <c r="B20" t="s">
        <v>150</v>
      </c>
      <c r="C20">
        <v>3</v>
      </c>
      <c r="D20">
        <v>3</v>
      </c>
      <c r="E20" t="s">
        <v>146</v>
      </c>
      <c r="F20">
        <v>2004</v>
      </c>
      <c r="G20" t="s">
        <v>157</v>
      </c>
      <c r="H20">
        <v>0.157</v>
      </c>
      <c r="I20">
        <v>5.6000000000000001E-2</v>
      </c>
      <c r="K20" s="70">
        <v>4.9811001507905184</v>
      </c>
      <c r="L20" s="70">
        <v>1.6937313766765401</v>
      </c>
      <c r="M20" s="70">
        <v>2.940903273909051</v>
      </c>
    </row>
    <row r="21" spans="2:13" x14ac:dyDescent="0.25">
      <c r="B21" t="s">
        <v>151</v>
      </c>
      <c r="C21">
        <v>5</v>
      </c>
      <c r="D21">
        <v>5</v>
      </c>
      <c r="E21" t="s">
        <v>146</v>
      </c>
      <c r="F21">
        <v>2004</v>
      </c>
      <c r="G21" t="s">
        <v>157</v>
      </c>
      <c r="H21">
        <v>0.49199999999999999</v>
      </c>
      <c r="I21">
        <v>0.02</v>
      </c>
      <c r="K21" s="70">
        <v>8.3312525606173082</v>
      </c>
      <c r="L21" s="70">
        <v>0.29043231249495249</v>
      </c>
      <c r="M21" s="70">
        <v>28.685694401727758</v>
      </c>
    </row>
    <row r="22" spans="2:13" x14ac:dyDescent="0.25">
      <c r="B22" t="s">
        <v>152</v>
      </c>
      <c r="C22" s="68" t="s">
        <v>154</v>
      </c>
      <c r="D22">
        <v>7</v>
      </c>
      <c r="E22" t="s">
        <v>146</v>
      </c>
      <c r="F22">
        <v>2004</v>
      </c>
      <c r="G22" t="s">
        <v>157</v>
      </c>
      <c r="H22">
        <v>1.0049999999999999</v>
      </c>
      <c r="I22">
        <v>9.6000000000000002E-2</v>
      </c>
      <c r="K22" s="70">
        <v>10.448340952671259</v>
      </c>
      <c r="L22" s="70">
        <v>0.75547137381235774</v>
      </c>
      <c r="M22" s="70">
        <v>13.830227477641531</v>
      </c>
    </row>
    <row r="23" spans="2:13" x14ac:dyDescent="0.25">
      <c r="B23" t="s">
        <v>153</v>
      </c>
      <c r="C23" s="68" t="s">
        <v>154</v>
      </c>
      <c r="D23">
        <v>9</v>
      </c>
      <c r="E23" t="s">
        <v>146</v>
      </c>
      <c r="F23">
        <v>2004</v>
      </c>
      <c r="G23" t="s">
        <v>157</v>
      </c>
      <c r="H23">
        <v>0.95</v>
      </c>
      <c r="I23">
        <v>0.69899999999999995</v>
      </c>
      <c r="K23" s="70">
        <v>7.7025703391261358</v>
      </c>
      <c r="L23" s="70">
        <v>4.2896921177805796</v>
      </c>
      <c r="M23" s="70">
        <v>1.7955998070815691</v>
      </c>
    </row>
    <row r="24" spans="2:13" x14ac:dyDescent="0.25">
      <c r="B24" t="s">
        <v>150</v>
      </c>
      <c r="C24">
        <v>3</v>
      </c>
      <c r="D24">
        <v>3</v>
      </c>
      <c r="E24" t="s">
        <v>146</v>
      </c>
      <c r="F24">
        <v>2006</v>
      </c>
      <c r="G24" t="s">
        <v>157</v>
      </c>
      <c r="H24">
        <v>0.187</v>
      </c>
      <c r="I24">
        <v>4.2000000000000003E-2</v>
      </c>
      <c r="K24" s="70">
        <v>5.8807249810217446</v>
      </c>
      <c r="L24" s="70">
        <v>1.2488038329690849</v>
      </c>
      <c r="M24" s="70">
        <v>4.709086267808825</v>
      </c>
    </row>
    <row r="25" spans="2:13" x14ac:dyDescent="0.25">
      <c r="B25" t="s">
        <v>151</v>
      </c>
      <c r="C25">
        <v>5</v>
      </c>
      <c r="D25">
        <v>5</v>
      </c>
      <c r="E25" t="s">
        <v>146</v>
      </c>
      <c r="F25">
        <v>2006</v>
      </c>
      <c r="G25" t="s">
        <v>157</v>
      </c>
      <c r="H25">
        <v>0.43099999999999999</v>
      </c>
      <c r="I25">
        <v>1.4999999999999999E-2</v>
      </c>
      <c r="K25" s="70">
        <v>7.4305815657685006</v>
      </c>
      <c r="L25" s="70">
        <v>0.22522134500161109</v>
      </c>
      <c r="M25" s="70">
        <v>32.992350550589897</v>
      </c>
    </row>
    <row r="26" spans="2:13" x14ac:dyDescent="0.25">
      <c r="B26" t="s">
        <v>152</v>
      </c>
      <c r="C26" s="68" t="s">
        <v>154</v>
      </c>
      <c r="D26">
        <v>7</v>
      </c>
      <c r="E26" t="s">
        <v>146</v>
      </c>
      <c r="F26">
        <v>2006</v>
      </c>
      <c r="G26" t="s">
        <v>157</v>
      </c>
      <c r="H26">
        <v>0.68</v>
      </c>
      <c r="I26">
        <v>5.0999999999999997E-2</v>
      </c>
      <c r="K26" s="70">
        <v>7.6928921298799144</v>
      </c>
      <c r="L26" s="70">
        <v>0.46703550158366269</v>
      </c>
      <c r="M26" s="70">
        <v>16.471750228396381</v>
      </c>
    </row>
    <row r="27" spans="2:13" x14ac:dyDescent="0.25">
      <c r="B27" t="s">
        <v>153</v>
      </c>
      <c r="C27" s="68" t="s">
        <v>154</v>
      </c>
      <c r="D27">
        <v>9</v>
      </c>
      <c r="E27" t="s">
        <v>146</v>
      </c>
      <c r="F27">
        <v>2006</v>
      </c>
      <c r="G27" t="s">
        <v>157</v>
      </c>
      <c r="H27">
        <v>0.94299999999999995</v>
      </c>
      <c r="I27">
        <v>0.14099999999999999</v>
      </c>
      <c r="K27" s="70">
        <v>7.6595433562077098</v>
      </c>
      <c r="L27" s="70">
        <v>0.86807317511438697</v>
      </c>
      <c r="M27" s="70">
        <v>8.8236148469838422</v>
      </c>
    </row>
    <row r="28" spans="2:13" x14ac:dyDescent="0.25">
      <c r="B28" t="s">
        <v>150</v>
      </c>
      <c r="C28">
        <v>3</v>
      </c>
      <c r="D28">
        <v>3</v>
      </c>
      <c r="E28" t="s">
        <v>146</v>
      </c>
      <c r="F28">
        <v>2008</v>
      </c>
      <c r="G28" t="s">
        <v>157</v>
      </c>
      <c r="H28">
        <v>0.13500000000000001</v>
      </c>
      <c r="I28">
        <v>3.3000000000000002E-2</v>
      </c>
      <c r="K28" s="70">
        <v>4.3114431330610206</v>
      </c>
      <c r="L28" s="70">
        <v>1.0109479070164511</v>
      </c>
      <c r="M28" s="70">
        <v>4.2647530136197842</v>
      </c>
    </row>
    <row r="29" spans="2:13" x14ac:dyDescent="0.25">
      <c r="B29" t="s">
        <v>151</v>
      </c>
      <c r="C29">
        <v>5</v>
      </c>
      <c r="D29">
        <v>5</v>
      </c>
      <c r="E29" t="s">
        <v>146</v>
      </c>
      <c r="F29">
        <v>2008</v>
      </c>
      <c r="G29" t="s">
        <v>157</v>
      </c>
      <c r="H29">
        <v>0.39200000000000002</v>
      </c>
      <c r="I29">
        <v>1.0999999999999999E-2</v>
      </c>
      <c r="K29" s="70">
        <v>6.8385160164647019</v>
      </c>
      <c r="L29" s="70">
        <v>0.1688539764628034</v>
      </c>
      <c r="M29" s="70">
        <v>40.499585261299117</v>
      </c>
    </row>
    <row r="30" spans="2:13" x14ac:dyDescent="0.25">
      <c r="B30" t="s">
        <v>152</v>
      </c>
      <c r="C30" s="68" t="s">
        <v>154</v>
      </c>
      <c r="D30">
        <v>7</v>
      </c>
      <c r="E30" t="s">
        <v>146</v>
      </c>
      <c r="F30">
        <v>2008</v>
      </c>
      <c r="G30" t="s">
        <v>157</v>
      </c>
      <c r="H30">
        <v>0.63700000000000001</v>
      </c>
      <c r="I30">
        <v>3.2000000000000001E-2</v>
      </c>
      <c r="K30" s="70">
        <v>7.2947279110531893</v>
      </c>
      <c r="L30" s="70">
        <v>0.29962747998548761</v>
      </c>
      <c r="M30" s="70">
        <v>24.345990933163101</v>
      </c>
    </row>
    <row r="31" spans="2:13" x14ac:dyDescent="0.25">
      <c r="B31" t="s">
        <v>153</v>
      </c>
      <c r="C31" s="68" t="s">
        <v>154</v>
      </c>
      <c r="D31">
        <v>9</v>
      </c>
      <c r="E31" t="s">
        <v>146</v>
      </c>
      <c r="F31">
        <v>2008</v>
      </c>
      <c r="G31" t="s">
        <v>157</v>
      </c>
      <c r="H31">
        <v>0.71599999999999997</v>
      </c>
      <c r="I31">
        <v>6.8000000000000005E-2</v>
      </c>
      <c r="K31" s="70">
        <v>6.1836074743851999</v>
      </c>
      <c r="L31" s="70">
        <v>0.4675268912366094</v>
      </c>
      <c r="M31" s="70">
        <v>13.22620707020627</v>
      </c>
    </row>
    <row r="32" spans="2:13" x14ac:dyDescent="0.25">
      <c r="B32" t="s">
        <v>150</v>
      </c>
      <c r="C32">
        <v>3</v>
      </c>
      <c r="D32">
        <v>3</v>
      </c>
      <c r="E32" t="s">
        <v>144</v>
      </c>
      <c r="F32">
        <v>2004</v>
      </c>
      <c r="G32" t="s">
        <v>158</v>
      </c>
      <c r="H32">
        <v>0.35</v>
      </c>
      <c r="I32">
        <v>6.6000000000000003E-2</v>
      </c>
      <c r="K32" s="70">
        <v>10.52094495921161</v>
      </c>
      <c r="L32" s="70">
        <v>1.801082066001966</v>
      </c>
      <c r="M32" s="70">
        <v>5.8414578423769177</v>
      </c>
    </row>
    <row r="33" spans="2:13" x14ac:dyDescent="0.25">
      <c r="B33" t="s">
        <v>151</v>
      </c>
      <c r="C33">
        <v>5</v>
      </c>
      <c r="D33">
        <v>5</v>
      </c>
      <c r="E33" t="s">
        <v>144</v>
      </c>
      <c r="F33">
        <v>2004</v>
      </c>
      <c r="G33" t="s">
        <v>158</v>
      </c>
      <c r="H33">
        <v>0.53</v>
      </c>
      <c r="I33">
        <v>2.4E-2</v>
      </c>
      <c r="K33" s="70">
        <v>8.8775365880074055</v>
      </c>
      <c r="L33" s="70">
        <v>0.34157658537414087</v>
      </c>
      <c r="M33" s="70">
        <v>25.989886216244962</v>
      </c>
    </row>
    <row r="34" spans="2:13" x14ac:dyDescent="0.25">
      <c r="B34" t="s">
        <v>152</v>
      </c>
      <c r="C34" s="68" t="s">
        <v>154</v>
      </c>
      <c r="D34">
        <v>7</v>
      </c>
      <c r="E34" t="s">
        <v>144</v>
      </c>
      <c r="F34">
        <v>2004</v>
      </c>
      <c r="G34" t="s">
        <v>158</v>
      </c>
      <c r="H34">
        <v>0.97</v>
      </c>
      <c r="I34">
        <v>9.1999999999999998E-2</v>
      </c>
      <c r="K34" s="70">
        <v>10.17082554157072</v>
      </c>
      <c r="L34" s="70">
        <v>0.73500478243832523</v>
      </c>
      <c r="M34" s="70">
        <v>13.83776784122375</v>
      </c>
    </row>
    <row r="35" spans="2:13" x14ac:dyDescent="0.25">
      <c r="B35" t="s">
        <v>153</v>
      </c>
      <c r="C35" s="68" t="s">
        <v>154</v>
      </c>
      <c r="D35">
        <v>9</v>
      </c>
      <c r="E35" t="s">
        <v>144</v>
      </c>
      <c r="F35">
        <v>2004</v>
      </c>
      <c r="G35" t="s">
        <v>158</v>
      </c>
      <c r="H35">
        <v>1.1479999999999999</v>
      </c>
      <c r="I35">
        <v>0.28599999999999998</v>
      </c>
      <c r="K35" s="70">
        <v>8.866108106197057</v>
      </c>
      <c r="L35" s="70">
        <v>1.610578673617441</v>
      </c>
      <c r="M35" s="70">
        <v>5.5049208408325274</v>
      </c>
    </row>
    <row r="36" spans="2:13" x14ac:dyDescent="0.25">
      <c r="B36" t="s">
        <v>150</v>
      </c>
      <c r="C36">
        <v>3</v>
      </c>
      <c r="D36">
        <v>3</v>
      </c>
      <c r="E36" t="s">
        <v>144</v>
      </c>
      <c r="F36">
        <v>2006</v>
      </c>
      <c r="G36" t="s">
        <v>158</v>
      </c>
      <c r="H36">
        <v>0.34200000000000003</v>
      </c>
      <c r="I36">
        <v>4.5999999999999999E-2</v>
      </c>
      <c r="K36" s="70">
        <v>10.3021993206643</v>
      </c>
      <c r="L36" s="70">
        <v>1.2602834497641719</v>
      </c>
      <c r="M36" s="70">
        <v>8.1745097284202792</v>
      </c>
    </row>
    <row r="37" spans="2:13" x14ac:dyDescent="0.25">
      <c r="B37" t="s">
        <v>151</v>
      </c>
      <c r="C37">
        <v>5</v>
      </c>
      <c r="D37">
        <v>5</v>
      </c>
      <c r="E37" t="s">
        <v>144</v>
      </c>
      <c r="F37">
        <v>2006</v>
      </c>
      <c r="G37" t="s">
        <v>158</v>
      </c>
      <c r="H37">
        <v>0.52400000000000002</v>
      </c>
      <c r="I37">
        <v>1.4999999999999999E-2</v>
      </c>
      <c r="K37" s="70">
        <v>8.7920081740137324</v>
      </c>
      <c r="L37" s="70">
        <v>0.21415749640553891</v>
      </c>
      <c r="M37" s="70">
        <v>41.053936105812348</v>
      </c>
    </row>
    <row r="38" spans="2:13" x14ac:dyDescent="0.25">
      <c r="B38" t="s">
        <v>152</v>
      </c>
      <c r="C38" s="68" t="s">
        <v>154</v>
      </c>
      <c r="D38">
        <v>7</v>
      </c>
      <c r="E38" t="s">
        <v>144</v>
      </c>
      <c r="F38">
        <v>2006</v>
      </c>
      <c r="G38" t="s">
        <v>158</v>
      </c>
      <c r="H38">
        <v>0.84899999999999998</v>
      </c>
      <c r="I38">
        <v>4.7E-2</v>
      </c>
      <c r="K38" s="70">
        <v>9.1776757361151198</v>
      </c>
      <c r="L38" s="70">
        <v>0.39645760330660668</v>
      </c>
      <c r="M38" s="70">
        <v>23.149198450401311</v>
      </c>
    </row>
    <row r="39" spans="2:13" x14ac:dyDescent="0.25">
      <c r="B39" t="s">
        <v>153</v>
      </c>
      <c r="C39" s="68" t="s">
        <v>154</v>
      </c>
      <c r="D39">
        <v>9</v>
      </c>
      <c r="E39" t="s">
        <v>144</v>
      </c>
      <c r="F39">
        <v>2006</v>
      </c>
      <c r="G39" t="s">
        <v>158</v>
      </c>
      <c r="H39">
        <v>0.92300000000000004</v>
      </c>
      <c r="I39">
        <v>8.5999999999999993E-2</v>
      </c>
      <c r="K39" s="70">
        <v>7.5358454284737642</v>
      </c>
      <c r="L39" s="70">
        <v>0.53435504170848458</v>
      </c>
      <c r="M39" s="70">
        <v>14.102693603076199</v>
      </c>
    </row>
    <row r="40" spans="2:13" x14ac:dyDescent="0.25">
      <c r="B40" t="s">
        <v>150</v>
      </c>
      <c r="C40">
        <v>3</v>
      </c>
      <c r="D40">
        <v>3</v>
      </c>
      <c r="E40" t="s">
        <v>144</v>
      </c>
      <c r="F40">
        <v>2008</v>
      </c>
      <c r="G40" t="s">
        <v>158</v>
      </c>
      <c r="H40">
        <v>0.189</v>
      </c>
      <c r="I40">
        <v>3.4000000000000002E-2</v>
      </c>
      <c r="K40" s="70">
        <v>5.9401584624788173</v>
      </c>
      <c r="L40" s="70">
        <v>1.0098024636176841</v>
      </c>
      <c r="M40" s="70">
        <v>5.8824955142194897</v>
      </c>
    </row>
    <row r="41" spans="2:13" x14ac:dyDescent="0.25">
      <c r="B41" t="s">
        <v>151</v>
      </c>
      <c r="C41">
        <v>5</v>
      </c>
      <c r="D41">
        <v>5</v>
      </c>
      <c r="E41" t="s">
        <v>144</v>
      </c>
      <c r="F41">
        <v>2008</v>
      </c>
      <c r="G41" t="s">
        <v>158</v>
      </c>
      <c r="H41">
        <v>0.502</v>
      </c>
      <c r="I41">
        <v>1.0999999999999999E-2</v>
      </c>
      <c r="K41" s="70">
        <v>8.476080955730648</v>
      </c>
      <c r="L41" s="70">
        <v>0.15888640353036451</v>
      </c>
      <c r="M41" s="70">
        <v>53.34679851388794</v>
      </c>
    </row>
    <row r="42" spans="2:13" x14ac:dyDescent="0.25">
      <c r="B42" t="s">
        <v>152</v>
      </c>
      <c r="C42" s="68" t="s">
        <v>154</v>
      </c>
      <c r="D42">
        <v>7</v>
      </c>
      <c r="E42" t="s">
        <v>144</v>
      </c>
      <c r="F42">
        <v>2008</v>
      </c>
      <c r="G42" t="s">
        <v>158</v>
      </c>
      <c r="H42">
        <v>0.82699999999999996</v>
      </c>
      <c r="I42">
        <v>3.1E-2</v>
      </c>
      <c r="K42" s="70">
        <v>8.9911465030419571</v>
      </c>
      <c r="L42" s="70">
        <v>0.2641899711935492</v>
      </c>
      <c r="M42" s="70">
        <v>34.032883467990992</v>
      </c>
    </row>
    <row r="43" spans="2:13" x14ac:dyDescent="0.25">
      <c r="B43" t="s">
        <v>153</v>
      </c>
      <c r="C43" s="68" t="s">
        <v>154</v>
      </c>
      <c r="D43">
        <v>9</v>
      </c>
      <c r="E43" t="s">
        <v>144</v>
      </c>
      <c r="F43">
        <v>2008</v>
      </c>
      <c r="G43" t="s">
        <v>158</v>
      </c>
      <c r="H43">
        <v>0.89300000000000002</v>
      </c>
      <c r="I43">
        <v>4.3999999999999997E-2</v>
      </c>
      <c r="K43" s="70">
        <v>7.3481372216716689</v>
      </c>
      <c r="L43" s="70">
        <v>0.27723883534387228</v>
      </c>
      <c r="M43" s="70">
        <v>26.504718260547548</v>
      </c>
    </row>
    <row r="44" spans="2:13" x14ac:dyDescent="0.25">
      <c r="B44" t="s">
        <v>150</v>
      </c>
      <c r="C44">
        <v>3</v>
      </c>
      <c r="D44">
        <v>3</v>
      </c>
      <c r="E44" t="s">
        <v>146</v>
      </c>
      <c r="F44">
        <v>2004</v>
      </c>
      <c r="G44" t="s">
        <v>158</v>
      </c>
      <c r="H44">
        <v>0.14199999999999999</v>
      </c>
      <c r="I44">
        <v>6.0999999999999999E-2</v>
      </c>
      <c r="K44" s="70">
        <v>4.5254472798147649</v>
      </c>
      <c r="L44" s="70">
        <v>1.861077724480064</v>
      </c>
      <c r="M44" s="70">
        <v>2.431627234203265</v>
      </c>
    </row>
    <row r="45" spans="2:13" x14ac:dyDescent="0.25">
      <c r="B45" t="s">
        <v>151</v>
      </c>
      <c r="C45">
        <v>5</v>
      </c>
      <c r="D45">
        <v>5</v>
      </c>
      <c r="E45" t="s">
        <v>146</v>
      </c>
      <c r="F45">
        <v>2004</v>
      </c>
      <c r="G45" t="s">
        <v>158</v>
      </c>
      <c r="H45">
        <v>0.42899999999999999</v>
      </c>
      <c r="I45">
        <v>2.1999999999999999E-2</v>
      </c>
      <c r="K45" s="70">
        <v>7.4005352510223332</v>
      </c>
      <c r="L45" s="70">
        <v>0.33069444024107653</v>
      </c>
      <c r="M45" s="70">
        <v>22.378771308121589</v>
      </c>
    </row>
    <row r="46" spans="2:13" x14ac:dyDescent="0.25">
      <c r="B46" t="s">
        <v>152</v>
      </c>
      <c r="C46" s="68" t="s">
        <v>154</v>
      </c>
      <c r="D46">
        <v>7</v>
      </c>
      <c r="E46" t="s">
        <v>146</v>
      </c>
      <c r="F46">
        <v>2004</v>
      </c>
      <c r="G46" t="s">
        <v>158</v>
      </c>
      <c r="H46">
        <v>0.91300000000000003</v>
      </c>
      <c r="I46">
        <v>9.5000000000000001E-2</v>
      </c>
      <c r="K46" s="70">
        <v>9.7096919750153212</v>
      </c>
      <c r="L46" s="70">
        <v>0.77831534147012582</v>
      </c>
      <c r="M46" s="70">
        <v>12.4752673597248</v>
      </c>
    </row>
    <row r="47" spans="2:13" x14ac:dyDescent="0.25">
      <c r="B47" t="s">
        <v>153</v>
      </c>
      <c r="C47" s="68" t="s">
        <v>154</v>
      </c>
      <c r="D47">
        <v>9</v>
      </c>
      <c r="E47" t="s">
        <v>146</v>
      </c>
      <c r="F47">
        <v>2004</v>
      </c>
      <c r="G47" t="s">
        <v>158</v>
      </c>
      <c r="H47">
        <v>0.88400000000000001</v>
      </c>
      <c r="I47">
        <v>0.68200000000000005</v>
      </c>
      <c r="K47" s="70">
        <v>7.2913090915323719</v>
      </c>
      <c r="L47" s="70">
        <v>4.3154442557457582</v>
      </c>
      <c r="M47" s="70">
        <v>1.6895848166325931</v>
      </c>
    </row>
    <row r="48" spans="2:13" x14ac:dyDescent="0.25">
      <c r="B48" t="s">
        <v>150</v>
      </c>
      <c r="C48">
        <v>3</v>
      </c>
      <c r="D48">
        <v>3</v>
      </c>
      <c r="E48" t="s">
        <v>146</v>
      </c>
      <c r="F48">
        <v>2006</v>
      </c>
      <c r="G48" t="s">
        <v>158</v>
      </c>
      <c r="H48">
        <v>0.182</v>
      </c>
      <c r="I48">
        <v>4.4999999999999998E-2</v>
      </c>
      <c r="K48" s="70">
        <v>5.7318486246754397</v>
      </c>
      <c r="L48" s="70">
        <v>1.3417747287395361</v>
      </c>
      <c r="M48" s="70">
        <v>4.2718412427248067</v>
      </c>
    </row>
    <row r="49" spans="1:13" x14ac:dyDescent="0.25">
      <c r="B49" t="s">
        <v>151</v>
      </c>
      <c r="C49">
        <v>5</v>
      </c>
      <c r="D49">
        <v>5</v>
      </c>
      <c r="E49" t="s">
        <v>146</v>
      </c>
      <c r="F49">
        <v>2006</v>
      </c>
      <c r="G49" t="s">
        <v>158</v>
      </c>
      <c r="H49">
        <v>0.37</v>
      </c>
      <c r="I49">
        <v>1.6E-2</v>
      </c>
      <c r="K49" s="70">
        <v>6.498652656427617</v>
      </c>
      <c r="L49" s="70">
        <v>0.2487559770077141</v>
      </c>
      <c r="M49" s="70">
        <v>26.12460908316622</v>
      </c>
    </row>
    <row r="50" spans="1:13" x14ac:dyDescent="0.25">
      <c r="B50" t="s">
        <v>152</v>
      </c>
      <c r="C50" s="68" t="s">
        <v>154</v>
      </c>
      <c r="D50">
        <v>7</v>
      </c>
      <c r="E50" t="s">
        <v>146</v>
      </c>
      <c r="F50">
        <v>2006</v>
      </c>
      <c r="G50" t="s">
        <v>158</v>
      </c>
      <c r="H50">
        <v>0.57999999999999996</v>
      </c>
      <c r="I50">
        <v>5.0999999999999997E-2</v>
      </c>
      <c r="K50" s="70">
        <v>6.7528759477039513</v>
      </c>
      <c r="L50" s="70">
        <v>0.4922600970463743</v>
      </c>
      <c r="M50" s="70">
        <v>13.71810550605686</v>
      </c>
    </row>
    <row r="51" spans="1:13" x14ac:dyDescent="0.25">
      <c r="B51" t="s">
        <v>153</v>
      </c>
      <c r="C51" s="68" t="s">
        <v>154</v>
      </c>
      <c r="D51">
        <v>9</v>
      </c>
      <c r="E51" t="s">
        <v>146</v>
      </c>
      <c r="F51">
        <v>2006</v>
      </c>
      <c r="G51" t="s">
        <v>158</v>
      </c>
      <c r="H51">
        <v>0.83299999999999996</v>
      </c>
      <c r="I51">
        <v>1.37E-2</v>
      </c>
      <c r="K51" s="70">
        <v>6.9646498615203436</v>
      </c>
      <c r="L51" s="70">
        <v>8.8829223683265374E-2</v>
      </c>
      <c r="M51" s="70">
        <v>78.404938968665348</v>
      </c>
    </row>
    <row r="52" spans="1:13" x14ac:dyDescent="0.25">
      <c r="B52" t="s">
        <v>150</v>
      </c>
      <c r="C52">
        <v>3</v>
      </c>
      <c r="D52">
        <v>3</v>
      </c>
      <c r="E52" t="s">
        <v>146</v>
      </c>
      <c r="F52">
        <v>2008</v>
      </c>
      <c r="G52" t="s">
        <v>158</v>
      </c>
      <c r="H52">
        <v>0.14199999999999999</v>
      </c>
      <c r="I52">
        <v>3.5999999999999997E-2</v>
      </c>
      <c r="K52" s="70">
        <v>4.5254472798147649</v>
      </c>
      <c r="L52" s="70">
        <v>1.098340952152169</v>
      </c>
      <c r="M52" s="70">
        <v>4.120257257955533</v>
      </c>
    </row>
    <row r="53" spans="1:13" x14ac:dyDescent="0.25">
      <c r="B53" t="s">
        <v>151</v>
      </c>
      <c r="C53">
        <v>5</v>
      </c>
      <c r="D53">
        <v>5</v>
      </c>
      <c r="E53" t="s">
        <v>146</v>
      </c>
      <c r="F53">
        <v>2008</v>
      </c>
      <c r="G53" t="s">
        <v>158</v>
      </c>
      <c r="H53">
        <v>0.36299999999999999</v>
      </c>
      <c r="I53">
        <v>1.2999999999999999E-2</v>
      </c>
      <c r="K53" s="70">
        <v>6.3895988043532581</v>
      </c>
      <c r="L53" s="70">
        <v>0.20294420901784191</v>
      </c>
      <c r="M53" s="70">
        <v>31.484509143059679</v>
      </c>
    </row>
    <row r="54" spans="1:13" x14ac:dyDescent="0.25">
      <c r="B54" t="s">
        <v>152</v>
      </c>
      <c r="C54" s="68" t="s">
        <v>154</v>
      </c>
      <c r="D54">
        <v>7</v>
      </c>
      <c r="E54" t="s">
        <v>146</v>
      </c>
      <c r="F54">
        <v>2008</v>
      </c>
      <c r="G54" t="s">
        <v>158</v>
      </c>
      <c r="H54">
        <v>0.58199999999999996</v>
      </c>
      <c r="I54">
        <v>3.3000000000000002E-2</v>
      </c>
      <c r="K54" s="70">
        <v>6.7721698009290954</v>
      </c>
      <c r="L54" s="70">
        <v>0.31817605232351998</v>
      </c>
      <c r="M54" s="70">
        <v>21.284347930884451</v>
      </c>
    </row>
    <row r="55" spans="1:13" x14ac:dyDescent="0.25">
      <c r="B55" t="s">
        <v>153</v>
      </c>
      <c r="C55" s="68" t="s">
        <v>154</v>
      </c>
      <c r="D55">
        <v>9</v>
      </c>
      <c r="E55" t="s">
        <v>146</v>
      </c>
      <c r="F55">
        <v>2008</v>
      </c>
      <c r="G55" t="s">
        <v>158</v>
      </c>
      <c r="H55">
        <v>0.64400000000000002</v>
      </c>
      <c r="I55">
        <v>6.8000000000000005E-2</v>
      </c>
      <c r="K55" s="70">
        <v>5.6790961885834426</v>
      </c>
      <c r="L55" s="70">
        <v>0.48568387002052399</v>
      </c>
      <c r="M55" s="70">
        <v>11.6929890802086</v>
      </c>
    </row>
    <row r="59" spans="1:13" x14ac:dyDescent="0.25">
      <c r="A59" s="72" t="s">
        <v>131</v>
      </c>
    </row>
    <row r="60" spans="1:13" x14ac:dyDescent="0.25">
      <c r="C60" t="s">
        <v>3965</v>
      </c>
      <c r="D60" t="s">
        <v>3966</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161</v>
      </c>
    </row>
    <row r="73" spans="1:11" x14ac:dyDescent="0.25">
      <c r="B73" t="s">
        <v>159</v>
      </c>
      <c r="D73" t="s">
        <v>170</v>
      </c>
    </row>
    <row r="75" spans="1:11" x14ac:dyDescent="0.25">
      <c r="C75" t="s">
        <v>145</v>
      </c>
      <c r="D75" t="s">
        <v>167</v>
      </c>
      <c r="E75" t="s">
        <v>142</v>
      </c>
      <c r="F75" s="69" t="s">
        <v>147</v>
      </c>
      <c r="I75" t="s">
        <v>148</v>
      </c>
      <c r="J75" t="s">
        <v>147</v>
      </c>
      <c r="K75" t="s">
        <v>149</v>
      </c>
    </row>
    <row r="76" spans="1:11" x14ac:dyDescent="0.25">
      <c r="B76" t="s">
        <v>166</v>
      </c>
      <c r="C76">
        <v>3</v>
      </c>
      <c r="D76" t="s">
        <v>168</v>
      </c>
      <c r="E76">
        <v>0.16400000000000001</v>
      </c>
      <c r="F76">
        <v>8.9999999999999993E-3</v>
      </c>
      <c r="I76" s="70">
        <v>5.1923910316380004</v>
      </c>
      <c r="J76" s="70">
        <v>0.27111440987535568</v>
      </c>
      <c r="K76" s="70">
        <v>19.15202896823223</v>
      </c>
    </row>
    <row r="77" spans="1:11" x14ac:dyDescent="0.25">
      <c r="B77" t="s">
        <v>162</v>
      </c>
      <c r="C77">
        <v>3</v>
      </c>
      <c r="D77" t="s">
        <v>168</v>
      </c>
      <c r="E77">
        <v>0.34899999999999998</v>
      </c>
      <c r="F77">
        <v>8.9999999999999993E-3</v>
      </c>
      <c r="I77" s="70">
        <v>5.8212247015734242</v>
      </c>
      <c r="J77" s="70">
        <v>0.37887040799973642</v>
      </c>
      <c r="K77" s="70">
        <v>15.36468559871658</v>
      </c>
    </row>
    <row r="78" spans="1:11" x14ac:dyDescent="0.25">
      <c r="B78" t="s">
        <v>163</v>
      </c>
      <c r="C78" s="68" t="s">
        <v>154</v>
      </c>
      <c r="D78" t="s">
        <v>168</v>
      </c>
      <c r="E78">
        <v>0.57599999999999996</v>
      </c>
      <c r="F78">
        <v>0.01</v>
      </c>
      <c r="I78" s="70">
        <v>10.770032048383911</v>
      </c>
      <c r="J78" s="70">
        <v>0.60727724810972428</v>
      </c>
      <c r="K78" s="70">
        <v>17.734950686705059</v>
      </c>
    </row>
    <row r="79" spans="1:11" x14ac:dyDescent="0.25">
      <c r="B79" t="s">
        <v>164</v>
      </c>
      <c r="C79" s="68" t="s">
        <v>154</v>
      </c>
      <c r="D79" t="s">
        <v>168</v>
      </c>
      <c r="E79">
        <v>0.82</v>
      </c>
      <c r="F79">
        <v>1.2999999999999999E-2</v>
      </c>
      <c r="I79" s="70">
        <v>11.53474794878948</v>
      </c>
      <c r="J79" s="70">
        <v>0.73525155919961593</v>
      </c>
      <c r="K79" s="70">
        <v>15.688165233333249</v>
      </c>
    </row>
    <row r="80" spans="1:11" x14ac:dyDescent="0.25">
      <c r="B80" t="s">
        <v>165</v>
      </c>
      <c r="C80">
        <v>3</v>
      </c>
      <c r="D80" t="s">
        <v>168</v>
      </c>
      <c r="E80">
        <v>1.296</v>
      </c>
      <c r="F80">
        <v>1.2999999999999999E-2</v>
      </c>
      <c r="I80" s="70">
        <v>13.85762466127971</v>
      </c>
      <c r="J80" s="70">
        <v>0.47272966591742821</v>
      </c>
      <c r="K80" s="70">
        <v>29.314057611311888</v>
      </c>
    </row>
    <row r="81" spans="2:11" x14ac:dyDescent="0.25">
      <c r="B81" t="s">
        <v>166</v>
      </c>
      <c r="C81">
        <v>3</v>
      </c>
      <c r="D81" t="s">
        <v>171</v>
      </c>
      <c r="E81">
        <v>0.13900000000000001</v>
      </c>
      <c r="F81">
        <v>0.01</v>
      </c>
      <c r="I81" s="70">
        <v>4.4338386024890264</v>
      </c>
      <c r="J81" s="70">
        <v>0.3056301978416418</v>
      </c>
      <c r="K81" s="70">
        <v>14.507200642478271</v>
      </c>
    </row>
    <row r="82" spans="2:11" x14ac:dyDescent="0.25">
      <c r="B82" t="s">
        <v>162</v>
      </c>
      <c r="C82">
        <v>3</v>
      </c>
      <c r="D82" t="s">
        <v>171</v>
      </c>
      <c r="E82">
        <v>0.313</v>
      </c>
      <c r="F82">
        <v>1.0999999999999999E-2</v>
      </c>
      <c r="I82" s="70">
        <v>5.4927707062356168</v>
      </c>
      <c r="J82" s="70">
        <v>0.44527620149460712</v>
      </c>
      <c r="K82" s="70">
        <v>12.33564849816511</v>
      </c>
    </row>
    <row r="83" spans="2:11" x14ac:dyDescent="0.25">
      <c r="B83" t="s">
        <v>163</v>
      </c>
      <c r="C83" s="68" t="s">
        <v>154</v>
      </c>
      <c r="D83" t="s">
        <v>171</v>
      </c>
      <c r="E83">
        <v>0.51900000000000002</v>
      </c>
      <c r="F83">
        <v>1.2E-2</v>
      </c>
      <c r="I83" s="70">
        <v>9.8180313063387601</v>
      </c>
      <c r="J83" s="70">
        <v>0.74117248335520292</v>
      </c>
      <c r="K83" s="70">
        <v>13.24662143674527</v>
      </c>
    </row>
    <row r="84" spans="2:11" x14ac:dyDescent="0.25">
      <c r="B84" t="s">
        <v>164</v>
      </c>
      <c r="C84" s="68" t="s">
        <v>154</v>
      </c>
      <c r="D84" t="s">
        <v>171</v>
      </c>
      <c r="E84">
        <v>0.71099999999999997</v>
      </c>
      <c r="F84">
        <v>1.7000000000000001E-2</v>
      </c>
      <c r="I84" s="70">
        <v>9.1787525116494351</v>
      </c>
      <c r="J84" s="70">
        <v>0.95296253016192489</v>
      </c>
      <c r="K84" s="70">
        <v>9.6318084091824741</v>
      </c>
    </row>
    <row r="85" spans="2:11" x14ac:dyDescent="0.25">
      <c r="B85" t="s">
        <v>165</v>
      </c>
      <c r="C85">
        <v>3</v>
      </c>
      <c r="D85" t="s">
        <v>171</v>
      </c>
      <c r="E85">
        <v>1.204</v>
      </c>
      <c r="F85">
        <v>1.9E-2</v>
      </c>
      <c r="I85" s="70">
        <v>14.29307988242752</v>
      </c>
      <c r="J85" s="70">
        <v>0.65057227571904097</v>
      </c>
      <c r="K85" s="70">
        <v>21.97001073651683</v>
      </c>
    </row>
    <row r="86" spans="2:11" x14ac:dyDescent="0.25">
      <c r="B86" t="s">
        <v>166</v>
      </c>
      <c r="C86">
        <v>3</v>
      </c>
      <c r="D86" t="s">
        <v>172</v>
      </c>
      <c r="E86">
        <v>0.19800000000000001</v>
      </c>
      <c r="F86">
        <v>0.02</v>
      </c>
      <c r="I86" s="70">
        <v>6.206787502577904</v>
      </c>
      <c r="J86" s="70">
        <v>0.59102274625808515</v>
      </c>
      <c r="K86" s="70">
        <v>10.50177432573391</v>
      </c>
    </row>
    <row r="87" spans="2:11" x14ac:dyDescent="0.25">
      <c r="B87" t="s">
        <v>162</v>
      </c>
      <c r="C87">
        <v>3</v>
      </c>
      <c r="D87" t="s">
        <v>172</v>
      </c>
      <c r="E87">
        <v>0.38400000000000001</v>
      </c>
      <c r="F87">
        <v>1.9E-2</v>
      </c>
      <c r="I87" s="70">
        <v>5.8509832027769706</v>
      </c>
      <c r="J87" s="70">
        <v>0.82069404275028812</v>
      </c>
      <c r="K87" s="70">
        <v>7.1293111659118562</v>
      </c>
    </row>
    <row r="88" spans="2:11" x14ac:dyDescent="0.25">
      <c r="B88" t="s">
        <v>163</v>
      </c>
      <c r="C88" s="68" t="s">
        <v>154</v>
      </c>
      <c r="D88" t="s">
        <v>172</v>
      </c>
      <c r="E88">
        <v>0.63900000000000001</v>
      </c>
      <c r="F88">
        <v>1.9E-2</v>
      </c>
      <c r="I88" s="70">
        <v>12.02678251204039</v>
      </c>
      <c r="J88" s="70">
        <v>1.199269365885826</v>
      </c>
      <c r="K88" s="70">
        <v>10.028424684355169</v>
      </c>
    </row>
    <row r="89" spans="2:11" x14ac:dyDescent="0.25">
      <c r="B89" t="s">
        <v>164</v>
      </c>
      <c r="C89" s="68" t="s">
        <v>154</v>
      </c>
      <c r="D89" t="s">
        <v>172</v>
      </c>
      <c r="E89">
        <v>0.93200000000000005</v>
      </c>
      <c r="F89">
        <v>2.3E-2</v>
      </c>
      <c r="I89" s="70">
        <v>13.71015785759864</v>
      </c>
      <c r="J89" s="70">
        <v>1.311794317342909</v>
      </c>
      <c r="K89" s="70">
        <v>10.45145391799616</v>
      </c>
    </row>
    <row r="90" spans="2:11" x14ac:dyDescent="0.25">
      <c r="B90" t="s">
        <v>165</v>
      </c>
      <c r="C90">
        <v>3</v>
      </c>
      <c r="D90" t="s">
        <v>172</v>
      </c>
      <c r="E90">
        <v>1.3859999999999999</v>
      </c>
      <c r="F90">
        <v>2.1999999999999999E-2</v>
      </c>
      <c r="I90" s="70">
        <v>13.28910230943492</v>
      </c>
      <c r="J90" s="70">
        <v>0.82662245182926697</v>
      </c>
      <c r="K90" s="70">
        <v>16.076386843869191</v>
      </c>
    </row>
    <row r="93" spans="2:11" x14ac:dyDescent="0.25">
      <c r="B93" t="s">
        <v>173</v>
      </c>
    </row>
    <row r="95" spans="2:11" x14ac:dyDescent="0.25">
      <c r="B95" s="73" t="s">
        <v>179</v>
      </c>
      <c r="C95" s="73" t="s">
        <v>145</v>
      </c>
      <c r="D95" s="73" t="s">
        <v>174</v>
      </c>
      <c r="E95" s="73" t="s">
        <v>182</v>
      </c>
      <c r="F95" s="73" t="s">
        <v>177</v>
      </c>
    </row>
    <row r="96" spans="2:11" x14ac:dyDescent="0.25">
      <c r="B96" t="s">
        <v>178</v>
      </c>
      <c r="C96">
        <v>0</v>
      </c>
      <c r="D96" t="s">
        <v>175</v>
      </c>
      <c r="E96" s="32">
        <v>0.39100000000000001</v>
      </c>
      <c r="F96" s="9">
        <v>46965</v>
      </c>
      <c r="H96" t="s">
        <v>183</v>
      </c>
      <c r="I96" s="9"/>
    </row>
    <row r="97" spans="1:12" x14ac:dyDescent="0.25">
      <c r="B97" t="s">
        <v>166</v>
      </c>
      <c r="C97">
        <v>5</v>
      </c>
      <c r="D97" t="s">
        <v>175</v>
      </c>
      <c r="E97" s="32">
        <v>0.14299999999999999</v>
      </c>
      <c r="F97" s="9">
        <v>46965</v>
      </c>
      <c r="H97" s="74">
        <f>C96*E96+C97*E97+C98*E98+C99*E99</f>
        <v>6.134999999999998</v>
      </c>
      <c r="I97" s="9"/>
    </row>
    <row r="98" spans="1:12" x14ac:dyDescent="0.25">
      <c r="B98" t="s">
        <v>163</v>
      </c>
      <c r="C98">
        <v>10</v>
      </c>
      <c r="D98" t="s">
        <v>175</v>
      </c>
      <c r="E98" s="32">
        <v>0.314</v>
      </c>
      <c r="F98" s="9">
        <v>46965</v>
      </c>
      <c r="G98" s="32"/>
      <c r="H98" s="32"/>
      <c r="I98" s="9"/>
    </row>
    <row r="99" spans="1:12" x14ac:dyDescent="0.25">
      <c r="B99" t="s">
        <v>180</v>
      </c>
      <c r="C99" s="68" t="s">
        <v>185</v>
      </c>
      <c r="D99" t="s">
        <v>175</v>
      </c>
      <c r="E99" s="32">
        <v>0.15199999999999991</v>
      </c>
      <c r="F99" s="9">
        <v>46965</v>
      </c>
      <c r="G99" s="32"/>
      <c r="H99" s="32"/>
      <c r="I99" s="9"/>
    </row>
    <row r="100" spans="1:12" x14ac:dyDescent="0.25">
      <c r="B100" t="s">
        <v>178</v>
      </c>
      <c r="C100">
        <v>0</v>
      </c>
      <c r="D100" t="s">
        <v>176</v>
      </c>
      <c r="E100">
        <v>0.32600000000000001</v>
      </c>
      <c r="F100" s="9">
        <v>99900</v>
      </c>
      <c r="G100" s="32"/>
      <c r="H100" s="32" t="s">
        <v>184</v>
      </c>
      <c r="I100" s="9"/>
    </row>
    <row r="101" spans="1:12" x14ac:dyDescent="0.25">
      <c r="B101" t="s">
        <v>166</v>
      </c>
      <c r="C101">
        <v>5</v>
      </c>
      <c r="D101" t="s">
        <v>176</v>
      </c>
      <c r="E101">
        <v>0.127</v>
      </c>
      <c r="F101" s="9">
        <v>99900</v>
      </c>
      <c r="G101" s="32"/>
      <c r="H101" s="74">
        <f>C100*E100+C101*E101+C102*E102+C103*E103</f>
        <v>7.0349999999999993</v>
      </c>
    </row>
    <row r="102" spans="1:12" x14ac:dyDescent="0.25">
      <c r="B102" t="s">
        <v>163</v>
      </c>
      <c r="C102">
        <v>10</v>
      </c>
      <c r="D102" t="s">
        <v>176</v>
      </c>
      <c r="E102">
        <v>0.36099999999999999</v>
      </c>
      <c r="F102" s="9">
        <v>99900</v>
      </c>
      <c r="I102" s="9"/>
    </row>
    <row r="103" spans="1:12" x14ac:dyDescent="0.25">
      <c r="B103" t="s">
        <v>180</v>
      </c>
      <c r="C103" s="68" t="s">
        <v>185</v>
      </c>
      <c r="D103" t="s">
        <v>176</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186</v>
      </c>
    </row>
    <row r="109" spans="1:12" x14ac:dyDescent="0.25">
      <c r="B109" t="s">
        <v>159</v>
      </c>
      <c r="D109" s="73" t="s">
        <v>189</v>
      </c>
    </row>
    <row r="111" spans="1:12" x14ac:dyDescent="0.25">
      <c r="C111" t="s">
        <v>145</v>
      </c>
      <c r="D111" t="s">
        <v>155</v>
      </c>
      <c r="E111" t="s">
        <v>143</v>
      </c>
      <c r="F111" t="s">
        <v>142</v>
      </c>
      <c r="G111" s="69" t="s">
        <v>190</v>
      </c>
      <c r="H111" t="s">
        <v>147</v>
      </c>
      <c r="J111" t="s">
        <v>148</v>
      </c>
      <c r="K111" t="s">
        <v>147</v>
      </c>
      <c r="L111" t="s">
        <v>149</v>
      </c>
    </row>
    <row r="112" spans="1:12" x14ac:dyDescent="0.25">
      <c r="B112" t="s">
        <v>166</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162</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163</v>
      </c>
      <c r="C114" s="68" t="s">
        <v>181</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180</v>
      </c>
      <c r="C115" s="68" t="s">
        <v>169</v>
      </c>
      <c r="D115">
        <v>1992</v>
      </c>
      <c r="E115" t="s">
        <v>146</v>
      </c>
      <c r="F115">
        <v>1.413</v>
      </c>
      <c r="G115">
        <v>3.38</v>
      </c>
      <c r="H115" s="38">
        <f t="shared" si="0"/>
        <v>0.41804733727810656</v>
      </c>
      <c r="J115" s="70">
        <v>9.0746131060373223</v>
      </c>
      <c r="K115" s="70">
        <v>4.6978224737494418</v>
      </c>
      <c r="L115" s="70">
        <v>1.931663692432946</v>
      </c>
    </row>
    <row r="116" spans="2:12" x14ac:dyDescent="0.25">
      <c r="B116" t="s">
        <v>166</v>
      </c>
      <c r="C116">
        <v>6</v>
      </c>
      <c r="D116">
        <v>1992</v>
      </c>
      <c r="E116" t="s">
        <v>144</v>
      </c>
      <c r="F116">
        <v>2.4E-2</v>
      </c>
      <c r="G116">
        <v>0.48</v>
      </c>
      <c r="H116" s="38">
        <f t="shared" si="0"/>
        <v>0.05</v>
      </c>
      <c r="J116" s="70">
        <v>0.39605768733643743</v>
      </c>
      <c r="K116" s="70">
        <v>0.81702520904407894</v>
      </c>
      <c r="L116" s="70">
        <v>0.484755773692498</v>
      </c>
    </row>
    <row r="117" spans="2:12" x14ac:dyDescent="0.25">
      <c r="B117" t="s">
        <v>162</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163</v>
      </c>
      <c r="C118" s="68" t="s">
        <v>181</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180</v>
      </c>
      <c r="C119" s="68" t="s">
        <v>169</v>
      </c>
      <c r="D119">
        <v>1992</v>
      </c>
      <c r="E119" t="s">
        <v>144</v>
      </c>
      <c r="F119">
        <v>1.357</v>
      </c>
      <c r="G119">
        <v>5.93</v>
      </c>
      <c r="H119" s="38">
        <f t="shared" si="0"/>
        <v>0.22883642495784148</v>
      </c>
      <c r="J119" s="70">
        <v>10.23099809516752</v>
      </c>
      <c r="K119" s="70">
        <v>2.4982335824217281</v>
      </c>
      <c r="L119" s="70">
        <v>4.0952928369691657</v>
      </c>
    </row>
    <row r="120" spans="2:12" x14ac:dyDescent="0.25">
      <c r="B120" t="s">
        <v>166</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162</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163</v>
      </c>
      <c r="C122" s="68" t="s">
        <v>181</v>
      </c>
      <c r="D122">
        <v>1999</v>
      </c>
      <c r="E122" t="s">
        <v>146</v>
      </c>
      <c r="F122">
        <v>1.075</v>
      </c>
      <c r="G122">
        <v>5.43</v>
      </c>
      <c r="H122" s="38">
        <f t="shared" si="0"/>
        <v>0.19797421731123388</v>
      </c>
      <c r="J122" s="70">
        <v>10.047633068422289</v>
      </c>
      <c r="K122" s="70">
        <v>2.8590282387371539</v>
      </c>
      <c r="L122" s="70">
        <v>3.5143525105090858</v>
      </c>
    </row>
    <row r="123" spans="2:12" x14ac:dyDescent="0.25">
      <c r="B123" t="s">
        <v>180</v>
      </c>
      <c r="C123" s="68" t="s">
        <v>169</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166</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162</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163</v>
      </c>
      <c r="C126" s="68" t="s">
        <v>181</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180</v>
      </c>
      <c r="C127" s="68" t="s">
        <v>169</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191</v>
      </c>
      <c r="F129" t="s">
        <v>192</v>
      </c>
    </row>
    <row r="131" spans="2:13" x14ac:dyDescent="0.25">
      <c r="C131" t="s">
        <v>145</v>
      </c>
      <c r="D131" t="s">
        <v>155</v>
      </c>
      <c r="E131" t="s">
        <v>143</v>
      </c>
      <c r="F131" t="s">
        <v>193</v>
      </c>
      <c r="G131" t="s">
        <v>142</v>
      </c>
      <c r="H131" s="69" t="s">
        <v>190</v>
      </c>
      <c r="I131" t="s">
        <v>147</v>
      </c>
      <c r="K131" t="s">
        <v>148</v>
      </c>
      <c r="L131" t="s">
        <v>147</v>
      </c>
      <c r="M131" t="s">
        <v>149</v>
      </c>
    </row>
    <row r="132" spans="2:13" x14ac:dyDescent="0.25">
      <c r="B132" t="s">
        <v>166</v>
      </c>
      <c r="C132">
        <v>6</v>
      </c>
      <c r="D132">
        <v>1992</v>
      </c>
      <c r="E132" t="s">
        <v>146</v>
      </c>
      <c r="F132" t="s">
        <v>194</v>
      </c>
      <c r="G132">
        <v>0.193</v>
      </c>
      <c r="H132">
        <v>3.67</v>
      </c>
      <c r="I132" s="170">
        <f>G132/H132</f>
        <v>5.2588555858310626E-2</v>
      </c>
      <c r="K132" s="70">
        <v>2.98486577125241</v>
      </c>
      <c r="L132" s="70">
        <v>0.75661153481030019</v>
      </c>
      <c r="M132" s="70">
        <v>3.9450439676428979</v>
      </c>
    </row>
    <row r="133" spans="2:13" x14ac:dyDescent="0.25">
      <c r="B133" t="s">
        <v>162</v>
      </c>
      <c r="C133">
        <v>4</v>
      </c>
      <c r="D133">
        <v>1992</v>
      </c>
      <c r="E133" t="s">
        <v>146</v>
      </c>
      <c r="F133" t="s">
        <v>194</v>
      </c>
      <c r="G133">
        <v>0.34</v>
      </c>
      <c r="H133">
        <v>5.96</v>
      </c>
      <c r="I133" s="170">
        <f t="shared" ref="I133:I163" si="1">G133/H133</f>
        <v>5.704697986577182E-2</v>
      </c>
      <c r="K133" s="70">
        <v>3.4882050689460491</v>
      </c>
      <c r="L133" s="70">
        <v>1.7500989048726061</v>
      </c>
      <c r="M133" s="70">
        <v>1.9931473925469161</v>
      </c>
    </row>
    <row r="134" spans="2:13" x14ac:dyDescent="0.25">
      <c r="B134" t="s">
        <v>163</v>
      </c>
      <c r="C134" s="68" t="s">
        <v>181</v>
      </c>
      <c r="D134">
        <v>1992</v>
      </c>
      <c r="E134" t="s">
        <v>146</v>
      </c>
      <c r="F134" t="s">
        <v>194</v>
      </c>
      <c r="G134">
        <v>0.69</v>
      </c>
      <c r="H134">
        <v>5.54</v>
      </c>
      <c r="I134" s="170">
        <f t="shared" si="1"/>
        <v>0.12454873646209386</v>
      </c>
      <c r="K134" s="70">
        <v>6.185875879493441</v>
      </c>
      <c r="L134" s="70">
        <v>2.155050566724761</v>
      </c>
      <c r="M134" s="70">
        <v>2.8704086924951908</v>
      </c>
    </row>
    <row r="135" spans="2:13" x14ac:dyDescent="0.25">
      <c r="B135" t="s">
        <v>180</v>
      </c>
      <c r="C135" s="68" t="s">
        <v>169</v>
      </c>
      <c r="D135">
        <v>1992</v>
      </c>
      <c r="E135" t="s">
        <v>146</v>
      </c>
      <c r="F135" t="s">
        <v>194</v>
      </c>
      <c r="G135">
        <v>1.367</v>
      </c>
      <c r="H135">
        <v>3.26</v>
      </c>
      <c r="I135" s="170">
        <f t="shared" si="1"/>
        <v>0.41932515337423315</v>
      </c>
      <c r="K135" s="70">
        <v>8.9989155533993994</v>
      </c>
      <c r="L135" s="70">
        <v>4.7385724629602084</v>
      </c>
      <c r="M135" s="70">
        <v>1.899077332623027</v>
      </c>
    </row>
    <row r="136" spans="2:13" x14ac:dyDescent="0.25">
      <c r="B136" t="s">
        <v>166</v>
      </c>
      <c r="C136">
        <v>6</v>
      </c>
      <c r="D136">
        <v>1992</v>
      </c>
      <c r="E136" t="s">
        <v>144</v>
      </c>
      <c r="F136" t="s">
        <v>195</v>
      </c>
      <c r="G136">
        <v>0.20200000000000001</v>
      </c>
      <c r="H136">
        <v>3.88</v>
      </c>
      <c r="I136" s="170">
        <f t="shared" si="1"/>
        <v>5.2061855670103095E-2</v>
      </c>
      <c r="K136" s="70">
        <v>3.113947038055342</v>
      </c>
      <c r="L136" s="70">
        <v>0.74435710319882031</v>
      </c>
      <c r="M136" s="70">
        <v>4.1834047457509067</v>
      </c>
    </row>
    <row r="137" spans="2:13" x14ac:dyDescent="0.25">
      <c r="B137" t="s">
        <v>162</v>
      </c>
      <c r="C137">
        <v>4</v>
      </c>
      <c r="D137">
        <v>1992</v>
      </c>
      <c r="E137" t="s">
        <v>144</v>
      </c>
      <c r="F137" t="s">
        <v>195</v>
      </c>
      <c r="G137">
        <v>0.34599999999999997</v>
      </c>
      <c r="H137">
        <v>6.2</v>
      </c>
      <c r="I137" s="170">
        <f t="shared" si="1"/>
        <v>5.5806451612903221E-2</v>
      </c>
      <c r="K137" s="70">
        <v>3.4204697615358488</v>
      </c>
      <c r="L137" s="70">
        <v>1.724887926022578</v>
      </c>
      <c r="M137" s="70">
        <v>1.9830098581669111</v>
      </c>
    </row>
    <row r="138" spans="2:13" x14ac:dyDescent="0.25">
      <c r="B138" t="s">
        <v>163</v>
      </c>
      <c r="C138" s="68" t="s">
        <v>181</v>
      </c>
      <c r="D138">
        <v>1992</v>
      </c>
      <c r="E138" t="s">
        <v>144</v>
      </c>
      <c r="F138" t="s">
        <v>195</v>
      </c>
      <c r="G138">
        <v>0.69299999999999995</v>
      </c>
      <c r="H138">
        <v>5.63</v>
      </c>
      <c r="I138" s="170">
        <f t="shared" si="1"/>
        <v>0.1230905861456483</v>
      </c>
      <c r="K138" s="70">
        <v>6.1386401508842336</v>
      </c>
      <c r="L138" s="70">
        <v>2.1298720474443882</v>
      </c>
      <c r="M138" s="70">
        <v>2.8821638174227071</v>
      </c>
    </row>
    <row r="139" spans="2:13" x14ac:dyDescent="0.25">
      <c r="B139" t="s">
        <v>180</v>
      </c>
      <c r="C139" s="68" t="s">
        <v>169</v>
      </c>
      <c r="D139">
        <v>1992</v>
      </c>
      <c r="E139" t="s">
        <v>144</v>
      </c>
      <c r="F139" t="s">
        <v>195</v>
      </c>
      <c r="G139">
        <v>1.3819999999999999</v>
      </c>
      <c r="H139">
        <v>3.31</v>
      </c>
      <c r="I139" s="170">
        <f t="shared" si="1"/>
        <v>0.41752265861027188</v>
      </c>
      <c r="K139" s="70">
        <v>9.1285224080682958</v>
      </c>
      <c r="L139" s="70">
        <v>4.6874323109204497</v>
      </c>
      <c r="M139" s="70">
        <v>1.94744623550111</v>
      </c>
    </row>
    <row r="140" spans="2:13" x14ac:dyDescent="0.25">
      <c r="B140" t="s">
        <v>166</v>
      </c>
      <c r="C140">
        <v>6</v>
      </c>
      <c r="D140">
        <v>1999</v>
      </c>
      <c r="E140" t="s">
        <v>146</v>
      </c>
      <c r="F140" t="s">
        <v>194</v>
      </c>
      <c r="G140">
        <v>1.7000000000000001E-2</v>
      </c>
      <c r="H140">
        <v>0.34</v>
      </c>
      <c r="I140" s="170">
        <f t="shared" si="1"/>
        <v>0.05</v>
      </c>
      <c r="K140" s="70">
        <v>0.28134699097197569</v>
      </c>
      <c r="L140" s="70">
        <v>0.82170884128951149</v>
      </c>
      <c r="M140" s="70">
        <v>0.34239255662681761</v>
      </c>
    </row>
    <row r="141" spans="2:13" x14ac:dyDescent="0.25">
      <c r="B141" t="s">
        <v>162</v>
      </c>
      <c r="C141">
        <v>4</v>
      </c>
      <c r="D141">
        <v>1999</v>
      </c>
      <c r="E141" t="s">
        <v>146</v>
      </c>
      <c r="F141" t="s">
        <v>194</v>
      </c>
      <c r="G141">
        <v>0.188</v>
      </c>
      <c r="H141">
        <v>3.85</v>
      </c>
      <c r="I141" s="170">
        <f t="shared" si="1"/>
        <v>4.8831168831168829E-2</v>
      </c>
      <c r="K141" s="70">
        <v>4.0253591233167851</v>
      </c>
      <c r="L141" s="70">
        <v>1.5521426789178561</v>
      </c>
      <c r="M141" s="70">
        <v>2.593420809820937</v>
      </c>
    </row>
    <row r="142" spans="2:13" x14ac:dyDescent="0.25">
      <c r="B142" t="s">
        <v>163</v>
      </c>
      <c r="C142" s="68" t="s">
        <v>181</v>
      </c>
      <c r="D142">
        <v>1999</v>
      </c>
      <c r="E142" t="s">
        <v>146</v>
      </c>
      <c r="F142" t="s">
        <v>194</v>
      </c>
      <c r="G142">
        <v>0.56299999999999994</v>
      </c>
      <c r="H142">
        <v>6.52</v>
      </c>
      <c r="I142" s="170">
        <f t="shared" si="1"/>
        <v>8.6349693251533743E-2</v>
      </c>
      <c r="K142" s="70">
        <v>6.5762756635474151</v>
      </c>
      <c r="L142" s="70">
        <v>1.53780756626126</v>
      </c>
      <c r="M142" s="70">
        <v>4.2763970003969698</v>
      </c>
    </row>
    <row r="143" spans="2:13" x14ac:dyDescent="0.25">
      <c r="B143" t="s">
        <v>180</v>
      </c>
      <c r="C143" s="68" t="s">
        <v>169</v>
      </c>
      <c r="D143">
        <v>1999</v>
      </c>
      <c r="E143" t="s">
        <v>146</v>
      </c>
      <c r="F143" t="s">
        <v>194</v>
      </c>
      <c r="G143">
        <v>1.367</v>
      </c>
      <c r="H143">
        <v>5.95</v>
      </c>
      <c r="I143" s="170">
        <f t="shared" si="1"/>
        <v>0.22974789915966387</v>
      </c>
      <c r="K143" s="70">
        <v>10.33316815186538</v>
      </c>
      <c r="L143" s="70">
        <v>2.5018548444933399</v>
      </c>
      <c r="M143" s="70">
        <v>4.1302029070987087</v>
      </c>
    </row>
    <row r="144" spans="2:13" x14ac:dyDescent="0.25">
      <c r="B144" t="s">
        <v>166</v>
      </c>
      <c r="C144">
        <v>6</v>
      </c>
      <c r="D144">
        <v>1999</v>
      </c>
      <c r="E144" t="s">
        <v>144</v>
      </c>
      <c r="F144" t="s">
        <v>195</v>
      </c>
      <c r="G144">
        <v>2.3E-2</v>
      </c>
      <c r="H144">
        <v>0.45</v>
      </c>
      <c r="I144" s="170">
        <f t="shared" si="1"/>
        <v>5.1111111111111107E-2</v>
      </c>
      <c r="K144" s="70">
        <v>0.37971053021661483</v>
      </c>
      <c r="L144" s="70">
        <v>0.83586160609499349</v>
      </c>
      <c r="M144" s="70">
        <v>0.45427440074746261</v>
      </c>
    </row>
    <row r="145" spans="2:13" x14ac:dyDescent="0.25">
      <c r="B145" t="s">
        <v>162</v>
      </c>
      <c r="C145">
        <v>4</v>
      </c>
      <c r="D145">
        <v>1999</v>
      </c>
      <c r="E145" t="s">
        <v>144</v>
      </c>
      <c r="F145" t="s">
        <v>195</v>
      </c>
      <c r="G145">
        <v>0.193</v>
      </c>
      <c r="H145">
        <v>4</v>
      </c>
      <c r="I145" s="170">
        <f t="shared" si="1"/>
        <v>4.8250000000000001E-2</v>
      </c>
      <c r="K145" s="70">
        <v>4.0031433486121593</v>
      </c>
      <c r="L145" s="70">
        <v>1.562003592464797</v>
      </c>
      <c r="M145" s="70">
        <v>2.5628259550256951</v>
      </c>
    </row>
    <row r="146" spans="2:13" x14ac:dyDescent="0.25">
      <c r="B146" t="s">
        <v>163</v>
      </c>
      <c r="C146" s="68" t="s">
        <v>181</v>
      </c>
      <c r="D146">
        <v>1999</v>
      </c>
      <c r="E146" t="s">
        <v>144</v>
      </c>
      <c r="F146" t="s">
        <v>195</v>
      </c>
      <c r="G146">
        <v>0.55900000000000005</v>
      </c>
      <c r="H146">
        <v>6.57</v>
      </c>
      <c r="I146" s="170">
        <f t="shared" si="1"/>
        <v>8.5083713850837142E-2</v>
      </c>
      <c r="K146" s="70">
        <v>6.4363909051986079</v>
      </c>
      <c r="L146" s="70">
        <v>1.5242778961946479</v>
      </c>
      <c r="M146" s="70">
        <v>4.222583638631134</v>
      </c>
    </row>
    <row r="147" spans="2:13" x14ac:dyDescent="0.25">
      <c r="B147" t="s">
        <v>180</v>
      </c>
      <c r="C147" s="68" t="s">
        <v>169</v>
      </c>
      <c r="D147">
        <v>1999</v>
      </c>
      <c r="E147" t="s">
        <v>144</v>
      </c>
      <c r="F147" t="s">
        <v>195</v>
      </c>
      <c r="G147">
        <v>1.339</v>
      </c>
      <c r="H147">
        <v>5.82</v>
      </c>
      <c r="I147" s="170">
        <f t="shared" si="1"/>
        <v>0.23006872852233676</v>
      </c>
      <c r="K147" s="70">
        <v>10.087159746540729</v>
      </c>
      <c r="L147" s="70">
        <v>2.5284741459453799</v>
      </c>
      <c r="M147" s="70">
        <v>3.9894257027370981</v>
      </c>
    </row>
    <row r="148" spans="2:13" x14ac:dyDescent="0.25">
      <c r="B148" t="s">
        <v>166</v>
      </c>
      <c r="C148">
        <v>6</v>
      </c>
      <c r="D148">
        <v>1992</v>
      </c>
      <c r="E148" t="s">
        <v>146</v>
      </c>
      <c r="F148" t="s">
        <v>194</v>
      </c>
      <c r="G148">
        <v>0.29899999999999999</v>
      </c>
      <c r="H148">
        <v>4.24</v>
      </c>
      <c r="I148" s="170">
        <f t="shared" si="1"/>
        <v>7.05188679245283E-2</v>
      </c>
      <c r="K148" s="70">
        <v>4.4563529397077639</v>
      </c>
      <c r="L148" s="70">
        <v>0.94510440811305696</v>
      </c>
      <c r="M148" s="70">
        <v>4.7151964390950951</v>
      </c>
    </row>
    <row r="149" spans="2:13" x14ac:dyDescent="0.25">
      <c r="B149" t="s">
        <v>162</v>
      </c>
      <c r="C149">
        <v>4</v>
      </c>
      <c r="D149">
        <v>1992</v>
      </c>
      <c r="E149" t="s">
        <v>146</v>
      </c>
      <c r="F149" t="s">
        <v>194</v>
      </c>
      <c r="G149">
        <v>0.46500000000000002</v>
      </c>
      <c r="H149">
        <v>6.45</v>
      </c>
      <c r="I149" s="170">
        <f t="shared" si="1"/>
        <v>7.2093023255813959E-2</v>
      </c>
      <c r="K149" s="70">
        <v>3.9141375817288488</v>
      </c>
      <c r="L149" s="70">
        <v>2.2468976621341108</v>
      </c>
      <c r="M149" s="70">
        <v>1.742018627591249</v>
      </c>
    </row>
    <row r="150" spans="2:13" x14ac:dyDescent="0.25">
      <c r="B150" t="s">
        <v>163</v>
      </c>
      <c r="C150" s="68" t="s">
        <v>181</v>
      </c>
      <c r="D150">
        <v>1992</v>
      </c>
      <c r="E150" t="s">
        <v>146</v>
      </c>
      <c r="F150" t="s">
        <v>194</v>
      </c>
      <c r="G150">
        <v>1.081</v>
      </c>
      <c r="H150">
        <v>5.37</v>
      </c>
      <c r="I150" s="170">
        <f t="shared" si="1"/>
        <v>0.20130353817504654</v>
      </c>
      <c r="K150" s="70">
        <v>10.07489282729563</v>
      </c>
      <c r="L150" s="70">
        <v>2.9129463361804442</v>
      </c>
      <c r="M150" s="70">
        <v>3.4586606358516661</v>
      </c>
    </row>
    <row r="151" spans="2:13" x14ac:dyDescent="0.25">
      <c r="B151" t="s">
        <v>180</v>
      </c>
      <c r="C151" s="68" t="s">
        <v>169</v>
      </c>
      <c r="D151">
        <v>1992</v>
      </c>
      <c r="E151" t="s">
        <v>146</v>
      </c>
      <c r="F151" t="s">
        <v>194</v>
      </c>
      <c r="G151">
        <v>2.1869999999999998</v>
      </c>
      <c r="H151">
        <v>3.47</v>
      </c>
      <c r="I151" s="170">
        <f t="shared" si="1"/>
        <v>0.63025936599423626</v>
      </c>
      <c r="K151" s="70">
        <v>13.216500763332849</v>
      </c>
      <c r="L151" s="70">
        <v>5.9280680374650609</v>
      </c>
      <c r="M151" s="70">
        <v>2.2294785889442048</v>
      </c>
    </row>
    <row r="152" spans="2:13" x14ac:dyDescent="0.25">
      <c r="B152" t="s">
        <v>166</v>
      </c>
      <c r="C152">
        <v>6</v>
      </c>
      <c r="D152">
        <v>1992</v>
      </c>
      <c r="E152" t="s">
        <v>144</v>
      </c>
      <c r="F152" t="s">
        <v>195</v>
      </c>
      <c r="G152">
        <v>0.3</v>
      </c>
      <c r="H152">
        <v>4.33</v>
      </c>
      <c r="I152" s="170">
        <f t="shared" si="1"/>
        <v>6.9284064665127015E-2</v>
      </c>
      <c r="K152" s="70">
        <v>4.4697507923277202</v>
      </c>
      <c r="L152" s="70">
        <v>0.92796012428786379</v>
      </c>
      <c r="M152" s="70">
        <v>4.8167487754475458</v>
      </c>
    </row>
    <row r="153" spans="2:13" x14ac:dyDescent="0.25">
      <c r="B153" t="s">
        <v>162</v>
      </c>
      <c r="C153">
        <v>4</v>
      </c>
      <c r="D153">
        <v>1992</v>
      </c>
      <c r="E153" t="s">
        <v>144</v>
      </c>
      <c r="F153" t="s">
        <v>195</v>
      </c>
      <c r="G153">
        <v>0.46200000000000002</v>
      </c>
      <c r="H153">
        <v>6.53</v>
      </c>
      <c r="I153" s="170">
        <f t="shared" si="1"/>
        <v>7.0750382848392038E-2</v>
      </c>
      <c r="K153" s="70">
        <v>3.8249025165422168</v>
      </c>
      <c r="L153" s="70">
        <v>2.2119693493187729</v>
      </c>
      <c r="M153" s="70">
        <v>1.7291842302065279</v>
      </c>
    </row>
    <row r="154" spans="2:13" x14ac:dyDescent="0.25">
      <c r="B154" t="s">
        <v>163</v>
      </c>
      <c r="C154" s="68" t="s">
        <v>181</v>
      </c>
      <c r="D154">
        <v>1992</v>
      </c>
      <c r="E154" t="s">
        <v>144</v>
      </c>
      <c r="F154" t="s">
        <v>195</v>
      </c>
      <c r="G154">
        <v>1.08</v>
      </c>
      <c r="H154">
        <v>5.38</v>
      </c>
      <c r="I154" s="170">
        <f t="shared" si="1"/>
        <v>0.20074349442379183</v>
      </c>
      <c r="K154" s="70">
        <v>10.10212560965598</v>
      </c>
      <c r="L154" s="70">
        <v>2.896765782452233</v>
      </c>
      <c r="M154" s="70">
        <v>3.487380882103662</v>
      </c>
    </row>
    <row r="155" spans="2:13" x14ac:dyDescent="0.25">
      <c r="B155" t="s">
        <v>180</v>
      </c>
      <c r="C155" s="68" t="s">
        <v>169</v>
      </c>
      <c r="D155">
        <v>1992</v>
      </c>
      <c r="E155" t="s">
        <v>144</v>
      </c>
      <c r="F155" t="s">
        <v>195</v>
      </c>
      <c r="G155">
        <v>2.206</v>
      </c>
      <c r="H155">
        <v>3.48</v>
      </c>
      <c r="I155" s="170">
        <f t="shared" si="1"/>
        <v>0.63390804597701145</v>
      </c>
      <c r="K155" s="70">
        <v>13.394992519395471</v>
      </c>
      <c r="L155" s="70">
        <v>5.9109593629259072</v>
      </c>
      <c r="M155" s="70">
        <v>2.2661283383895539</v>
      </c>
    </row>
    <row r="156" spans="2:13" x14ac:dyDescent="0.25">
      <c r="B156" t="s">
        <v>166</v>
      </c>
      <c r="C156">
        <v>6</v>
      </c>
      <c r="D156">
        <v>1999</v>
      </c>
      <c r="E156" t="s">
        <v>146</v>
      </c>
      <c r="F156" t="s">
        <v>194</v>
      </c>
      <c r="G156">
        <v>8.0000000000000002E-3</v>
      </c>
      <c r="H156">
        <v>0.09</v>
      </c>
      <c r="I156" s="170">
        <f t="shared" si="1"/>
        <v>8.8888888888888892E-2</v>
      </c>
      <c r="K156" s="70">
        <v>0.1328910494906799</v>
      </c>
      <c r="L156" s="70">
        <v>1.4716768231847539</v>
      </c>
      <c r="M156" s="70">
        <v>9.0299070690737351E-2</v>
      </c>
    </row>
    <row r="157" spans="2:13" x14ac:dyDescent="0.25">
      <c r="B157" t="s">
        <v>162</v>
      </c>
      <c r="C157">
        <v>4</v>
      </c>
      <c r="D157">
        <v>1999</v>
      </c>
      <c r="E157" t="s">
        <v>146</v>
      </c>
      <c r="F157" t="s">
        <v>194</v>
      </c>
      <c r="G157">
        <v>0.22</v>
      </c>
      <c r="H157">
        <v>2.76</v>
      </c>
      <c r="I157" s="170">
        <f t="shared" si="1"/>
        <v>7.9710144927536239E-2</v>
      </c>
      <c r="K157" s="70">
        <v>4.9241971883431157</v>
      </c>
      <c r="L157" s="70">
        <v>2.584019386630803</v>
      </c>
      <c r="M157" s="70">
        <v>1.905634769545431</v>
      </c>
    </row>
    <row r="158" spans="2:13" x14ac:dyDescent="0.25">
      <c r="B158" t="s">
        <v>163</v>
      </c>
      <c r="C158" s="68" t="s">
        <v>181</v>
      </c>
      <c r="D158">
        <v>1999</v>
      </c>
      <c r="E158" t="s">
        <v>146</v>
      </c>
      <c r="F158" t="s">
        <v>194</v>
      </c>
      <c r="G158">
        <v>0.49099999999999999</v>
      </c>
      <c r="H158">
        <v>3.5</v>
      </c>
      <c r="I158" s="170">
        <f t="shared" si="1"/>
        <v>0.14028571428571429</v>
      </c>
      <c r="K158" s="70">
        <v>4.9129527005763229</v>
      </c>
      <c r="L158" s="70">
        <v>2.663681191828208</v>
      </c>
      <c r="M158" s="70">
        <v>1.844422191232403</v>
      </c>
    </row>
    <row r="159" spans="2:13" x14ac:dyDescent="0.25">
      <c r="B159" t="s">
        <v>180</v>
      </c>
      <c r="C159" s="68" t="s">
        <v>169</v>
      </c>
      <c r="D159">
        <v>1999</v>
      </c>
      <c r="E159" t="s">
        <v>146</v>
      </c>
      <c r="F159" t="s">
        <v>194</v>
      </c>
      <c r="G159">
        <v>1.571</v>
      </c>
      <c r="H159">
        <v>4.24</v>
      </c>
      <c r="I159" s="170">
        <f t="shared" si="1"/>
        <v>0.37051886792452826</v>
      </c>
      <c r="K159" s="70">
        <v>12.98233754759994</v>
      </c>
      <c r="L159" s="70">
        <v>3.5867113940512589</v>
      </c>
      <c r="M159" s="70">
        <v>3.6195657027581869</v>
      </c>
    </row>
    <row r="160" spans="2:13" x14ac:dyDescent="0.25">
      <c r="B160" t="s">
        <v>166</v>
      </c>
      <c r="C160">
        <v>6</v>
      </c>
      <c r="D160">
        <v>1999</v>
      </c>
      <c r="E160" t="s">
        <v>144</v>
      </c>
      <c r="F160" t="s">
        <v>195</v>
      </c>
      <c r="G160">
        <v>3.3000000000000002E-2</v>
      </c>
      <c r="H160">
        <v>0.38</v>
      </c>
      <c r="I160" s="170">
        <f t="shared" si="1"/>
        <v>8.6842105263157901E-2</v>
      </c>
      <c r="K160" s="70">
        <v>0.54258653334493534</v>
      </c>
      <c r="L160" s="70">
        <v>1.408733443555809</v>
      </c>
      <c r="M160" s="70">
        <v>0.38515911993640412</v>
      </c>
    </row>
    <row r="161" spans="2:13" x14ac:dyDescent="0.25">
      <c r="B161" t="s">
        <v>162</v>
      </c>
      <c r="C161">
        <v>4</v>
      </c>
      <c r="D161">
        <v>1999</v>
      </c>
      <c r="E161" t="s">
        <v>144</v>
      </c>
      <c r="F161" t="s">
        <v>195</v>
      </c>
      <c r="G161">
        <v>0.255</v>
      </c>
      <c r="H161">
        <v>3.25</v>
      </c>
      <c r="I161" s="170">
        <f t="shared" si="1"/>
        <v>7.8461538461538458E-2</v>
      </c>
      <c r="K161" s="70">
        <v>5.1399585521526792</v>
      </c>
      <c r="L161" s="70">
        <v>2.5174534462389979</v>
      </c>
      <c r="M161" s="70">
        <v>2.041729335583792</v>
      </c>
    </row>
    <row r="162" spans="2:13" x14ac:dyDescent="0.25">
      <c r="B162" t="s">
        <v>163</v>
      </c>
      <c r="C162" s="68" t="s">
        <v>181</v>
      </c>
      <c r="D162">
        <v>1999</v>
      </c>
      <c r="E162" t="s">
        <v>144</v>
      </c>
      <c r="F162" t="s">
        <v>195</v>
      </c>
      <c r="G162">
        <v>0.54</v>
      </c>
      <c r="H162">
        <v>3.91</v>
      </c>
      <c r="I162" s="170">
        <f t="shared" si="1"/>
        <v>0.13810741687979541</v>
      </c>
      <c r="K162" s="70">
        <v>5.1430632213731453</v>
      </c>
      <c r="L162" s="70">
        <v>2.5993515144848889</v>
      </c>
      <c r="M162" s="70">
        <v>1.978594735153526</v>
      </c>
    </row>
    <row r="163" spans="2:13" x14ac:dyDescent="0.25">
      <c r="B163" t="s">
        <v>180</v>
      </c>
      <c r="C163" s="68" t="s">
        <v>169</v>
      </c>
      <c r="D163">
        <v>1999</v>
      </c>
      <c r="E163" t="s">
        <v>144</v>
      </c>
      <c r="F163" t="s">
        <v>195</v>
      </c>
      <c r="G163">
        <v>1.6339999999999999</v>
      </c>
      <c r="H163">
        <v>4.43</v>
      </c>
      <c r="I163" s="170">
        <f t="shared" si="1"/>
        <v>0.36884875846501131</v>
      </c>
      <c r="K163" s="70">
        <v>13.10872656044209</v>
      </c>
      <c r="L163" s="70">
        <v>3.545735814278494</v>
      </c>
      <c r="M163" s="70">
        <v>3.697039838008779</v>
      </c>
    </row>
    <row r="166" spans="2:13" x14ac:dyDescent="0.25">
      <c r="B166" s="73" t="s">
        <v>196</v>
      </c>
    </row>
    <row r="168" spans="2:13" x14ac:dyDescent="0.25">
      <c r="C168" t="s">
        <v>197</v>
      </c>
      <c r="D168" t="s">
        <v>200</v>
      </c>
      <c r="E168" t="s">
        <v>198</v>
      </c>
      <c r="H168" s="73" t="s">
        <v>205</v>
      </c>
    </row>
    <row r="169" spans="2:13" x14ac:dyDescent="0.25">
      <c r="B169" t="s">
        <v>178</v>
      </c>
      <c r="C169">
        <v>0</v>
      </c>
      <c r="D169" t="s">
        <v>201</v>
      </c>
      <c r="E169">
        <v>0.26250000000000001</v>
      </c>
      <c r="H169" t="s">
        <v>201</v>
      </c>
    </row>
    <row r="170" spans="2:13" x14ac:dyDescent="0.25">
      <c r="B170" t="s">
        <v>166</v>
      </c>
      <c r="C170">
        <v>6</v>
      </c>
      <c r="D170" t="s">
        <v>201</v>
      </c>
      <c r="E170">
        <v>0.25</v>
      </c>
      <c r="H170" s="75">
        <f>C169*E169+C170*E170+C171*E171+C172*E172+C173*E173</f>
        <v>9.8249999999999993</v>
      </c>
    </row>
    <row r="171" spans="2:13" x14ac:dyDescent="0.25">
      <c r="B171" t="s">
        <v>162</v>
      </c>
      <c r="C171">
        <v>10</v>
      </c>
      <c r="D171" t="s">
        <v>201</v>
      </c>
      <c r="E171">
        <v>0.1125</v>
      </c>
    </row>
    <row r="172" spans="2:13" x14ac:dyDescent="0.25">
      <c r="B172" t="s">
        <v>163</v>
      </c>
      <c r="C172" s="68" t="s">
        <v>185</v>
      </c>
      <c r="D172" t="s">
        <v>201</v>
      </c>
      <c r="E172">
        <v>0.1125</v>
      </c>
    </row>
    <row r="173" spans="2:13" x14ac:dyDescent="0.25">
      <c r="B173" t="s">
        <v>180</v>
      </c>
      <c r="C173" s="68" t="s">
        <v>199</v>
      </c>
      <c r="D173" t="s">
        <v>201</v>
      </c>
      <c r="E173">
        <v>0.26250000000000001</v>
      </c>
    </row>
    <row r="174" spans="2:13" x14ac:dyDescent="0.25">
      <c r="B174" t="s">
        <v>178</v>
      </c>
      <c r="C174">
        <v>0</v>
      </c>
      <c r="D174" t="s">
        <v>202</v>
      </c>
      <c r="E174">
        <v>0.17</v>
      </c>
      <c r="H174" t="s">
        <v>202</v>
      </c>
    </row>
    <row r="175" spans="2:13" x14ac:dyDescent="0.25">
      <c r="B175" t="s">
        <v>166</v>
      </c>
      <c r="C175">
        <v>6</v>
      </c>
      <c r="D175" t="s">
        <v>202</v>
      </c>
      <c r="E175">
        <v>0.2</v>
      </c>
      <c r="H175" s="75">
        <f>C174*E174+C175*E175+C176*E176+C177*E177+C178*E178</f>
        <v>10.520000000000001</v>
      </c>
    </row>
    <row r="176" spans="2:13" x14ac:dyDescent="0.25">
      <c r="B176" t="s">
        <v>162</v>
      </c>
      <c r="C176">
        <v>10</v>
      </c>
      <c r="D176" t="s">
        <v>202</v>
      </c>
      <c r="E176">
        <v>0.23</v>
      </c>
    </row>
    <row r="177" spans="1:10" x14ac:dyDescent="0.25">
      <c r="B177" t="s">
        <v>163</v>
      </c>
      <c r="C177" s="68" t="s">
        <v>185</v>
      </c>
      <c r="D177" t="s">
        <v>202</v>
      </c>
      <c r="E177">
        <v>0.23</v>
      </c>
    </row>
    <row r="178" spans="1:10" x14ac:dyDescent="0.25">
      <c r="B178" t="s">
        <v>180</v>
      </c>
      <c r="C178" s="68" t="s">
        <v>199</v>
      </c>
      <c r="D178" t="s">
        <v>202</v>
      </c>
      <c r="E178">
        <v>0.17</v>
      </c>
    </row>
    <row r="179" spans="1:10" x14ac:dyDescent="0.25">
      <c r="B179" t="s">
        <v>178</v>
      </c>
      <c r="C179">
        <v>0</v>
      </c>
      <c r="D179" t="s">
        <v>203</v>
      </c>
      <c r="E179">
        <v>0.1925</v>
      </c>
      <c r="H179" t="s">
        <v>203</v>
      </c>
    </row>
    <row r="180" spans="1:10" x14ac:dyDescent="0.25">
      <c r="B180" t="s">
        <v>166</v>
      </c>
      <c r="C180">
        <v>6</v>
      </c>
      <c r="D180" t="s">
        <v>203</v>
      </c>
      <c r="E180">
        <v>0.28999999999999998</v>
      </c>
      <c r="H180" s="75">
        <f>C179*E179+C180*E180+C181*E181+C182*E182+C183*E183</f>
        <v>9.8450000000000006</v>
      </c>
    </row>
    <row r="181" spans="1:10" x14ac:dyDescent="0.25">
      <c r="B181" t="s">
        <v>162</v>
      </c>
      <c r="C181">
        <v>10</v>
      </c>
      <c r="D181" t="s">
        <v>203</v>
      </c>
      <c r="E181">
        <v>0.16250000000000001</v>
      </c>
    </row>
    <row r="182" spans="1:10" x14ac:dyDescent="0.25">
      <c r="B182" t="s">
        <v>163</v>
      </c>
      <c r="C182" s="68" t="s">
        <v>185</v>
      </c>
      <c r="D182" t="s">
        <v>203</v>
      </c>
      <c r="E182">
        <v>0.16250000000000001</v>
      </c>
    </row>
    <row r="183" spans="1:10" x14ac:dyDescent="0.25">
      <c r="B183" t="s">
        <v>180</v>
      </c>
      <c r="C183" s="68" t="s">
        <v>199</v>
      </c>
      <c r="D183" t="s">
        <v>203</v>
      </c>
      <c r="E183">
        <v>0.1925</v>
      </c>
    </row>
    <row r="184" spans="1:10" x14ac:dyDescent="0.25">
      <c r="B184" t="s">
        <v>178</v>
      </c>
      <c r="C184">
        <v>0</v>
      </c>
      <c r="D184" t="s">
        <v>204</v>
      </c>
      <c r="E184">
        <v>0.12</v>
      </c>
      <c r="H184" t="s">
        <v>204</v>
      </c>
      <c r="J184" s="74"/>
    </row>
    <row r="185" spans="1:10" x14ac:dyDescent="0.25">
      <c r="B185" t="s">
        <v>166</v>
      </c>
      <c r="C185">
        <v>6</v>
      </c>
      <c r="D185" t="s">
        <v>204</v>
      </c>
      <c r="E185">
        <v>0.23</v>
      </c>
      <c r="H185" s="75">
        <f>C184*E184+C185*E185+C186*E186+C187*E187+C188*E188</f>
        <v>10.525</v>
      </c>
    </row>
    <row r="186" spans="1:10" x14ac:dyDescent="0.25">
      <c r="B186" t="s">
        <v>162</v>
      </c>
      <c r="C186">
        <v>10</v>
      </c>
      <c r="D186" t="s">
        <v>204</v>
      </c>
      <c r="E186">
        <v>0.26500000000000001</v>
      </c>
    </row>
    <row r="187" spans="1:10" x14ac:dyDescent="0.25">
      <c r="B187" t="s">
        <v>163</v>
      </c>
      <c r="C187" s="68" t="s">
        <v>185</v>
      </c>
      <c r="D187" t="s">
        <v>204</v>
      </c>
      <c r="E187">
        <v>0.26500000000000001</v>
      </c>
    </row>
    <row r="188" spans="1:10" x14ac:dyDescent="0.25">
      <c r="B188" t="s">
        <v>180</v>
      </c>
      <c r="C188" s="68" t="s">
        <v>199</v>
      </c>
      <c r="D188" t="s">
        <v>204</v>
      </c>
      <c r="E188">
        <v>0.12</v>
      </c>
    </row>
    <row r="192" spans="1:10" x14ac:dyDescent="0.25">
      <c r="A192" s="72" t="s">
        <v>207</v>
      </c>
      <c r="C192" t="s">
        <v>211</v>
      </c>
    </row>
    <row r="194" spans="2:9" x14ac:dyDescent="0.25">
      <c r="C194" t="s">
        <v>197</v>
      </c>
      <c r="D194" t="s">
        <v>142</v>
      </c>
      <c r="E194" s="69" t="s">
        <v>147</v>
      </c>
      <c r="G194" t="s">
        <v>148</v>
      </c>
      <c r="H194" t="s">
        <v>147</v>
      </c>
      <c r="I194" t="s">
        <v>149</v>
      </c>
    </row>
    <row r="195" spans="2:9" x14ac:dyDescent="0.25">
      <c r="B195" t="s">
        <v>209</v>
      </c>
      <c r="C195">
        <v>5</v>
      </c>
      <c r="D195">
        <v>0.498</v>
      </c>
      <c r="E195">
        <v>2.9000000000000001E-2</v>
      </c>
      <c r="G195" s="70">
        <v>8.4182424365889972</v>
      </c>
      <c r="H195" s="70">
        <v>0.41977690663031803</v>
      </c>
      <c r="I195" s="70">
        <v>20.054086596056209</v>
      </c>
    </row>
    <row r="196" spans="2:9" x14ac:dyDescent="0.25">
      <c r="B196" t="s">
        <v>208</v>
      </c>
      <c r="C196">
        <v>3</v>
      </c>
      <c r="D196">
        <v>0.25600000000000001</v>
      </c>
      <c r="E196">
        <v>2.7E-2</v>
      </c>
      <c r="G196" s="70">
        <v>7.8938142421918212</v>
      </c>
      <c r="H196" s="70">
        <v>0.77312446511124699</v>
      </c>
      <c r="I196" s="70">
        <v>10.2102760919045</v>
      </c>
    </row>
    <row r="197" spans="2:9" x14ac:dyDescent="0.25">
      <c r="B197" t="s">
        <v>162</v>
      </c>
      <c r="C197">
        <v>3</v>
      </c>
      <c r="D197">
        <v>0.254</v>
      </c>
      <c r="E197">
        <v>6.2E-2</v>
      </c>
      <c r="G197" s="70">
        <v>7.8365153390935971</v>
      </c>
      <c r="H197" s="70">
        <v>1.7772099816650191</v>
      </c>
      <c r="I197" s="70">
        <v>4.4094481912327446</v>
      </c>
    </row>
    <row r="198" spans="2:9" x14ac:dyDescent="0.25">
      <c r="B198" t="s">
        <v>209</v>
      </c>
      <c r="C198">
        <v>5</v>
      </c>
      <c r="D198">
        <v>0.497</v>
      </c>
      <c r="E198">
        <v>2.9000000000000001E-2</v>
      </c>
      <c r="G198" s="70">
        <v>8.4037635041231731</v>
      </c>
      <c r="H198" s="70">
        <v>0.42000122132526019</v>
      </c>
      <c r="I198" s="70">
        <v>20.008902539869219</v>
      </c>
    </row>
    <row r="199" spans="2:9" x14ac:dyDescent="0.25">
      <c r="B199" t="s">
        <v>208</v>
      </c>
      <c r="C199">
        <v>3</v>
      </c>
      <c r="D199">
        <v>0.245</v>
      </c>
      <c r="E199">
        <v>2.7E-2</v>
      </c>
      <c r="G199" s="70">
        <v>7.5779135902474204</v>
      </c>
      <c r="H199" s="70">
        <v>0.77767166450781244</v>
      </c>
      <c r="I199" s="70">
        <v>9.7443611952140152</v>
      </c>
    </row>
    <row r="200" spans="2:9" x14ac:dyDescent="0.25">
      <c r="B200" t="s">
        <v>162</v>
      </c>
      <c r="C200">
        <v>3</v>
      </c>
      <c r="D200">
        <v>0.27</v>
      </c>
      <c r="E200">
        <v>6.3E-2</v>
      </c>
      <c r="G200" s="70">
        <v>8.2932132831999397</v>
      </c>
      <c r="H200" s="70">
        <v>1.7906751802733849</v>
      </c>
      <c r="I200" s="70">
        <v>4.6313331276160339</v>
      </c>
    </row>
    <row r="201" spans="2:9" x14ac:dyDescent="0.25">
      <c r="B201" t="s">
        <v>209</v>
      </c>
      <c r="C201">
        <v>5</v>
      </c>
      <c r="D201">
        <v>0.47099999999999997</v>
      </c>
      <c r="E201">
        <v>2.8000000000000001E-2</v>
      </c>
      <c r="G201" s="70">
        <v>8.0245670900269026</v>
      </c>
      <c r="H201" s="70">
        <v>0.41124240360581282</v>
      </c>
      <c r="I201" s="70">
        <v>19.51298557655225</v>
      </c>
    </row>
    <row r="202" spans="2:9" x14ac:dyDescent="0.25">
      <c r="B202" t="s">
        <v>208</v>
      </c>
      <c r="C202">
        <v>3</v>
      </c>
      <c r="D202">
        <v>0.216</v>
      </c>
      <c r="E202">
        <v>2.8000000000000001E-2</v>
      </c>
      <c r="G202" s="70">
        <v>6.7360659488777896</v>
      </c>
      <c r="H202" s="70">
        <v>0.81924612022164967</v>
      </c>
      <c r="I202" s="70">
        <v>8.2222738473943888</v>
      </c>
    </row>
    <row r="203" spans="2:9" x14ac:dyDescent="0.25">
      <c r="B203" t="s">
        <v>162</v>
      </c>
      <c r="C203">
        <v>3</v>
      </c>
      <c r="D203">
        <v>0.24199999999999999</v>
      </c>
      <c r="E203">
        <v>6.3E-2</v>
      </c>
      <c r="G203" s="70">
        <v>7.4914361304784016</v>
      </c>
      <c r="H203" s="70">
        <v>1.817488050515335</v>
      </c>
      <c r="I203" s="70">
        <v>4.1218626600346902</v>
      </c>
    </row>
    <row r="204" spans="2:9" x14ac:dyDescent="0.25">
      <c r="B204" t="s">
        <v>209</v>
      </c>
      <c r="C204">
        <v>5</v>
      </c>
      <c r="D204">
        <v>0.42</v>
      </c>
      <c r="E204">
        <v>0.03</v>
      </c>
      <c r="G204" s="70">
        <v>7.264909054577684</v>
      </c>
      <c r="H204" s="70">
        <v>0.45323201008976488</v>
      </c>
      <c r="I204" s="70">
        <v>16.02911730161961</v>
      </c>
    </row>
    <row r="205" spans="2:9" x14ac:dyDescent="0.25">
      <c r="B205" t="s">
        <v>208</v>
      </c>
      <c r="C205">
        <v>3</v>
      </c>
      <c r="D205">
        <v>0.20899999999999999</v>
      </c>
      <c r="E205">
        <v>2.9000000000000001E-2</v>
      </c>
      <c r="G205" s="70">
        <v>6.5308601525300158</v>
      </c>
      <c r="H205" s="70">
        <v>0.8517769353248883</v>
      </c>
      <c r="I205" s="70">
        <v>7.6673362258147879</v>
      </c>
    </row>
    <row r="206" spans="2:9" x14ac:dyDescent="0.25">
      <c r="B206" t="s">
        <v>162</v>
      </c>
      <c r="C206">
        <v>3</v>
      </c>
      <c r="D206">
        <v>0.23400000000000001</v>
      </c>
      <c r="E206">
        <v>6.4000000000000001E-2</v>
      </c>
      <c r="G206" s="70">
        <v>7.2601466882732391</v>
      </c>
      <c r="H206" s="70">
        <v>1.8543083165989971</v>
      </c>
      <c r="I206" s="70">
        <v>3.915285620672369</v>
      </c>
    </row>
    <row r="209" spans="2:9" x14ac:dyDescent="0.25">
      <c r="C209" t="s">
        <v>212</v>
      </c>
    </row>
    <row r="211" spans="2:9" x14ac:dyDescent="0.25">
      <c r="C211" t="s">
        <v>197</v>
      </c>
      <c r="D211" t="s">
        <v>142</v>
      </c>
      <c r="E211" s="69" t="s">
        <v>147</v>
      </c>
      <c r="G211" t="s">
        <v>148</v>
      </c>
      <c r="H211" t="s">
        <v>147</v>
      </c>
      <c r="I211" t="s">
        <v>149</v>
      </c>
    </row>
    <row r="212" spans="2:9" x14ac:dyDescent="0.25">
      <c r="B212" t="s">
        <v>209</v>
      </c>
      <c r="C212">
        <v>5</v>
      </c>
      <c r="D212">
        <v>0.42</v>
      </c>
      <c r="E212">
        <v>0.03</v>
      </c>
      <c r="G212" s="70">
        <v>7.264909054577684</v>
      </c>
      <c r="H212" s="70">
        <v>0.45323201008976488</v>
      </c>
      <c r="I212" s="70">
        <v>16.02911730161961</v>
      </c>
    </row>
    <row r="213" spans="2:9" x14ac:dyDescent="0.25">
      <c r="B213" t="s">
        <v>208</v>
      </c>
      <c r="C213">
        <v>3</v>
      </c>
      <c r="D213">
        <v>0.20899999999999999</v>
      </c>
      <c r="E213">
        <v>2.9000000000000001E-2</v>
      </c>
      <c r="G213" s="70">
        <v>6.5308601525300158</v>
      </c>
      <c r="H213" s="70">
        <v>0.8517769353248883</v>
      </c>
      <c r="I213" s="70">
        <v>7.6673362258147879</v>
      </c>
    </row>
    <row r="214" spans="2:9" x14ac:dyDescent="0.25">
      <c r="B214" t="s">
        <v>162</v>
      </c>
      <c r="C214">
        <v>3</v>
      </c>
      <c r="D214">
        <v>0.23400000000000001</v>
      </c>
      <c r="E214">
        <v>6.4000000000000001E-2</v>
      </c>
      <c r="G214" s="70">
        <v>7.2601466882732391</v>
      </c>
      <c r="H214" s="70">
        <v>1.8543083165989971</v>
      </c>
      <c r="I214" s="70">
        <v>3.915285620672369</v>
      </c>
    </row>
    <row r="215" spans="2:9" x14ac:dyDescent="0.25">
      <c r="B215" t="s">
        <v>209</v>
      </c>
      <c r="C215">
        <v>5</v>
      </c>
      <c r="D215">
        <v>0.379</v>
      </c>
      <c r="E215">
        <v>0.17699999999999999</v>
      </c>
      <c r="G215" s="70">
        <v>6.6382116493849166</v>
      </c>
      <c r="H215" s="70">
        <v>2.73748563624962</v>
      </c>
      <c r="I215" s="70">
        <v>2.424930221178923</v>
      </c>
    </row>
    <row r="216" spans="2:9" x14ac:dyDescent="0.25">
      <c r="B216" t="s">
        <v>208</v>
      </c>
      <c r="C216">
        <v>3</v>
      </c>
      <c r="D216">
        <v>0.28799999999999998</v>
      </c>
      <c r="E216">
        <v>0.121</v>
      </c>
      <c r="G216" s="70">
        <v>8.8024365082959513</v>
      </c>
      <c r="H216" s="70">
        <v>3.4071156359999502</v>
      </c>
      <c r="I216" s="70">
        <v>2.5835449831195811</v>
      </c>
    </row>
    <row r="217" spans="2:9" x14ac:dyDescent="0.25">
      <c r="B217" t="s">
        <v>162</v>
      </c>
      <c r="C217">
        <v>3</v>
      </c>
      <c r="D217">
        <v>0.192</v>
      </c>
      <c r="E217">
        <v>8.6999999999999994E-2</v>
      </c>
      <c r="G217" s="70">
        <v>6.0291838476180803</v>
      </c>
      <c r="H217" s="70">
        <v>2.5795690701182248</v>
      </c>
      <c r="I217" s="70">
        <v>2.3372833538207041</v>
      </c>
    </row>
    <row r="218" spans="2:9" x14ac:dyDescent="0.25">
      <c r="B218" t="s">
        <v>209</v>
      </c>
      <c r="C218">
        <v>5</v>
      </c>
      <c r="D218">
        <v>0.36199999999999999</v>
      </c>
      <c r="E218">
        <v>0.16700000000000001</v>
      </c>
      <c r="G218" s="70">
        <v>6.3739831279421733</v>
      </c>
      <c r="H218" s="70">
        <v>2.608583727219727</v>
      </c>
      <c r="I218" s="70">
        <v>2.4434650348507971</v>
      </c>
    </row>
    <row r="219" spans="2:9" x14ac:dyDescent="0.25">
      <c r="B219" t="s">
        <v>208</v>
      </c>
      <c r="C219">
        <v>3</v>
      </c>
      <c r="D219">
        <v>0.30099999999999999</v>
      </c>
      <c r="E219">
        <v>0.124</v>
      </c>
      <c r="G219" s="70">
        <v>9.1672655665788518</v>
      </c>
      <c r="H219" s="70">
        <v>3.4682912965041699</v>
      </c>
      <c r="I219" s="70">
        <v>2.6431648275388251</v>
      </c>
    </row>
    <row r="220" spans="2:9" x14ac:dyDescent="0.25">
      <c r="B220" t="s">
        <v>162</v>
      </c>
      <c r="C220">
        <v>3</v>
      </c>
      <c r="D220">
        <v>0.19</v>
      </c>
      <c r="E220">
        <v>8.8999999999999996E-2</v>
      </c>
      <c r="G220" s="70">
        <v>5.9698502124814867</v>
      </c>
      <c r="H220" s="70">
        <v>2.6418253974540198</v>
      </c>
      <c r="I220" s="70">
        <v>2.25974442453114</v>
      </c>
    </row>
    <row r="221" spans="2:9" x14ac:dyDescent="0.25">
      <c r="B221" t="s">
        <v>209</v>
      </c>
      <c r="C221">
        <v>5</v>
      </c>
      <c r="D221">
        <v>0.373</v>
      </c>
      <c r="E221">
        <v>0.17699999999999999</v>
      </c>
      <c r="G221" s="70">
        <v>6.5452536016274987</v>
      </c>
      <c r="H221" s="70">
        <v>2.7470516951912698</v>
      </c>
      <c r="I221" s="70">
        <v>2.3826466801061681</v>
      </c>
    </row>
    <row r="222" spans="2:9" x14ac:dyDescent="0.25">
      <c r="B222" t="s">
        <v>208</v>
      </c>
      <c r="C222">
        <v>3</v>
      </c>
      <c r="D222">
        <v>0.28699999999999998</v>
      </c>
      <c r="E222">
        <v>0.122</v>
      </c>
      <c r="G222" s="70">
        <v>8.7742712374262446</v>
      </c>
      <c r="H222" s="70">
        <v>3.437052859613055</v>
      </c>
      <c r="I222" s="70">
        <v>2.5528473363118591</v>
      </c>
    </row>
    <row r="223" spans="2:9" x14ac:dyDescent="0.25">
      <c r="B223" t="s">
        <v>162</v>
      </c>
      <c r="C223">
        <v>3</v>
      </c>
      <c r="D223">
        <v>0.19700000000000001</v>
      </c>
      <c r="E223">
        <v>8.7999999999999995E-2</v>
      </c>
      <c r="G223" s="70">
        <v>6.1772281390967132</v>
      </c>
      <c r="H223" s="70">
        <v>2.601948225073937</v>
      </c>
      <c r="I223" s="70">
        <v>2.3740780387439031</v>
      </c>
    </row>
    <row r="227" spans="1:12" x14ac:dyDescent="0.25">
      <c r="A227" s="72" t="s">
        <v>213</v>
      </c>
    </row>
    <row r="228" spans="1:12" x14ac:dyDescent="0.25">
      <c r="C228" t="s">
        <v>189</v>
      </c>
    </row>
    <row r="230" spans="1:12" x14ac:dyDescent="0.25">
      <c r="C230" t="s">
        <v>145</v>
      </c>
      <c r="D230" t="s">
        <v>219</v>
      </c>
      <c r="E230" t="s">
        <v>221</v>
      </c>
      <c r="F230" t="s">
        <v>142</v>
      </c>
      <c r="G230" s="69" t="s">
        <v>147</v>
      </c>
      <c r="J230" t="s">
        <v>148</v>
      </c>
      <c r="K230" t="s">
        <v>147</v>
      </c>
      <c r="L230" t="s">
        <v>149</v>
      </c>
    </row>
    <row r="231" spans="1:12" x14ac:dyDescent="0.25">
      <c r="B231" t="s">
        <v>214</v>
      </c>
      <c r="C231">
        <v>0</v>
      </c>
      <c r="D231" t="s">
        <v>220</v>
      </c>
      <c r="E231">
        <v>1</v>
      </c>
      <c r="F231">
        <v>-0.1295</v>
      </c>
      <c r="G231">
        <v>0.2034</v>
      </c>
      <c r="I231" t="s">
        <v>37</v>
      </c>
      <c r="J231" s="70">
        <v>1.5842461862563659</v>
      </c>
      <c r="K231" s="70">
        <v>4.4438278368802804</v>
      </c>
      <c r="L231" s="70">
        <v>0.3565048522151032</v>
      </c>
    </row>
    <row r="232" spans="1:12" x14ac:dyDescent="0.25">
      <c r="B232" t="s">
        <v>37</v>
      </c>
      <c r="C232">
        <v>6</v>
      </c>
      <c r="D232" t="s">
        <v>220</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220</v>
      </c>
      <c r="E233">
        <v>1</v>
      </c>
      <c r="F233">
        <v>5.1900000000000002E-2</v>
      </c>
      <c r="G233">
        <v>0.20599999999999999</v>
      </c>
      <c r="I233" t="s">
        <v>215</v>
      </c>
      <c r="J233" s="70">
        <v>3.127680663207633</v>
      </c>
      <c r="K233" s="70">
        <v>6.787042513137818</v>
      </c>
      <c r="L233" s="70">
        <v>0.46083115836585908</v>
      </c>
    </row>
    <row r="234" spans="1:12" x14ac:dyDescent="0.25">
      <c r="B234" t="s">
        <v>215</v>
      </c>
      <c r="C234">
        <v>4</v>
      </c>
      <c r="D234" t="s">
        <v>220</v>
      </c>
      <c r="E234">
        <v>1</v>
      </c>
      <c r="F234">
        <v>0.183</v>
      </c>
      <c r="G234">
        <v>0.215</v>
      </c>
      <c r="I234" t="s">
        <v>216</v>
      </c>
      <c r="J234" s="70">
        <v>4.5673010915691981</v>
      </c>
      <c r="K234" s="70">
        <v>6.2696655529493164</v>
      </c>
      <c r="L234" s="70">
        <v>0.72847603321052612</v>
      </c>
    </row>
    <row r="235" spans="1:12" x14ac:dyDescent="0.25">
      <c r="B235" t="s">
        <v>216</v>
      </c>
      <c r="C235">
        <v>5</v>
      </c>
      <c r="D235" t="s">
        <v>220</v>
      </c>
      <c r="E235">
        <v>1</v>
      </c>
      <c r="F235">
        <v>0.43319999999999997</v>
      </c>
      <c r="G235">
        <v>0.307</v>
      </c>
      <c r="I235" t="s">
        <v>37</v>
      </c>
      <c r="J235" s="70">
        <v>1.1607883405032831</v>
      </c>
      <c r="K235" s="70">
        <v>4.1916956119114168</v>
      </c>
      <c r="L235" s="70">
        <v>0.27692572361521312</v>
      </c>
    </row>
    <row r="236" spans="1:12" x14ac:dyDescent="0.25">
      <c r="B236" t="s">
        <v>214</v>
      </c>
      <c r="C236">
        <v>0</v>
      </c>
      <c r="D236" t="s">
        <v>220</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220</v>
      </c>
      <c r="E237">
        <v>2</v>
      </c>
      <c r="F237">
        <v>-7.0999999999999994E-2</v>
      </c>
      <c r="G237">
        <v>0.18740000000000001</v>
      </c>
      <c r="I237" t="s">
        <v>215</v>
      </c>
      <c r="J237" s="70">
        <v>9.0215836453789056</v>
      </c>
      <c r="K237" s="70">
        <v>5.1295224257327012</v>
      </c>
      <c r="L237" s="70">
        <v>1.758757033621948</v>
      </c>
    </row>
    <row r="238" spans="1:12" x14ac:dyDescent="0.25">
      <c r="B238" t="s">
        <v>38</v>
      </c>
      <c r="C238">
        <v>6</v>
      </c>
      <c r="D238" t="s">
        <v>220</v>
      </c>
      <c r="E238">
        <v>2</v>
      </c>
      <c r="F238">
        <v>0.11609999999999999</v>
      </c>
      <c r="G238">
        <v>0.1875</v>
      </c>
      <c r="I238" t="s">
        <v>216</v>
      </c>
      <c r="J238" s="70">
        <v>10.99528104162324</v>
      </c>
      <c r="K238" s="70">
        <v>3.8798791877961039</v>
      </c>
      <c r="L238" s="70">
        <v>2.8339235603541861</v>
      </c>
    </row>
    <row r="239" spans="1:12" x14ac:dyDescent="0.25">
      <c r="B239" t="s">
        <v>215</v>
      </c>
      <c r="C239">
        <v>4</v>
      </c>
      <c r="D239" t="s">
        <v>220</v>
      </c>
      <c r="E239">
        <v>2</v>
      </c>
      <c r="F239">
        <v>0.52880000000000005</v>
      </c>
      <c r="G239">
        <v>0.1885</v>
      </c>
      <c r="I239" t="s">
        <v>37</v>
      </c>
      <c r="J239" s="70">
        <v>1.3938506841181251</v>
      </c>
      <c r="K239" s="70">
        <v>4.4835081139046222</v>
      </c>
      <c r="L239" s="70">
        <v>0.31088394371260342</v>
      </c>
    </row>
    <row r="240" spans="1:12" x14ac:dyDescent="0.25">
      <c r="B240" t="s">
        <v>216</v>
      </c>
      <c r="C240">
        <v>5</v>
      </c>
      <c r="D240" t="s">
        <v>220</v>
      </c>
      <c r="E240">
        <v>2</v>
      </c>
      <c r="F240">
        <v>1.2135</v>
      </c>
      <c r="G240">
        <v>0.22620000000000001</v>
      </c>
      <c r="I240" t="s">
        <v>38</v>
      </c>
      <c r="J240" s="70">
        <v>1.396960877242837</v>
      </c>
      <c r="K240" s="70">
        <v>4.514734113261162</v>
      </c>
      <c r="L240" s="70">
        <v>0.30942262427803507</v>
      </c>
    </row>
    <row r="241" spans="1:12" x14ac:dyDescent="0.25">
      <c r="B241" t="s">
        <v>214</v>
      </c>
      <c r="C241">
        <v>0</v>
      </c>
      <c r="D241" t="s">
        <v>222</v>
      </c>
      <c r="E241">
        <v>1</v>
      </c>
      <c r="F241">
        <v>-0.1411</v>
      </c>
      <c r="G241">
        <v>0.20330000000000001</v>
      </c>
      <c r="I241" t="s">
        <v>215</v>
      </c>
      <c r="J241" s="70">
        <v>3.1982685342211381</v>
      </c>
      <c r="K241" s="70">
        <v>6.7795573104180562</v>
      </c>
      <c r="L241" s="70">
        <v>0.47175182505005181</v>
      </c>
    </row>
    <row r="242" spans="1:12" x14ac:dyDescent="0.25">
      <c r="B242" t="s">
        <v>37</v>
      </c>
      <c r="C242">
        <v>6</v>
      </c>
      <c r="D242" t="s">
        <v>222</v>
      </c>
      <c r="E242">
        <v>1</v>
      </c>
      <c r="F242">
        <v>-5.45E-2</v>
      </c>
      <c r="G242">
        <v>0.2044</v>
      </c>
      <c r="I242" t="s">
        <v>216</v>
      </c>
      <c r="J242" s="70">
        <v>4.3893788765642316</v>
      </c>
      <c r="K242" s="70">
        <v>6.3227297392078068</v>
      </c>
      <c r="L242" s="70">
        <v>0.69422212519148252</v>
      </c>
    </row>
    <row r="243" spans="1:12" x14ac:dyDescent="0.25">
      <c r="B243" t="s">
        <v>38</v>
      </c>
      <c r="C243">
        <v>6</v>
      </c>
      <c r="D243" t="s">
        <v>222</v>
      </c>
      <c r="E243">
        <v>1</v>
      </c>
      <c r="F243">
        <v>3.2300000000000002E-2</v>
      </c>
      <c r="G243">
        <v>0.20619999999999999</v>
      </c>
      <c r="I243" t="s">
        <v>37</v>
      </c>
      <c r="J243" s="70">
        <v>1.2455640711427569</v>
      </c>
      <c r="K243" s="70">
        <v>4.1697447989792877</v>
      </c>
      <c r="L243" s="70">
        <v>0.2987147010645973</v>
      </c>
    </row>
    <row r="244" spans="1:12" x14ac:dyDescent="0.25">
      <c r="B244" t="s">
        <v>215</v>
      </c>
      <c r="C244">
        <v>4</v>
      </c>
      <c r="D244" t="s">
        <v>222</v>
      </c>
      <c r="E244">
        <v>1</v>
      </c>
      <c r="F244">
        <v>0.16650000000000001</v>
      </c>
      <c r="G244">
        <v>0.2152</v>
      </c>
      <c r="I244" t="s">
        <v>38</v>
      </c>
      <c r="J244" s="70">
        <v>3.1368104442244031</v>
      </c>
      <c r="K244" s="70">
        <v>3.7829718025246679</v>
      </c>
      <c r="L244" s="70">
        <v>0.82919212935474906</v>
      </c>
    </row>
    <row r="245" spans="1:12" x14ac:dyDescent="0.25">
      <c r="B245" t="s">
        <v>216</v>
      </c>
      <c r="C245">
        <v>5</v>
      </c>
      <c r="D245" t="s">
        <v>222</v>
      </c>
      <c r="E245">
        <v>1</v>
      </c>
      <c r="F245">
        <v>0.40610000000000002</v>
      </c>
      <c r="G245">
        <v>0.30759999999999998</v>
      </c>
      <c r="I245" t="s">
        <v>215</v>
      </c>
      <c r="J245" s="70">
        <v>9.0389433100003913</v>
      </c>
      <c r="K245" s="70">
        <v>5.1257130973214498</v>
      </c>
      <c r="L245" s="70">
        <v>1.763450887394358</v>
      </c>
    </row>
    <row r="246" spans="1:12" x14ac:dyDescent="0.25">
      <c r="B246" t="s">
        <v>214</v>
      </c>
      <c r="C246">
        <v>0</v>
      </c>
      <c r="D246" t="s">
        <v>222</v>
      </c>
      <c r="E246">
        <v>2</v>
      </c>
      <c r="F246">
        <v>-0.14399999999999999</v>
      </c>
      <c r="G246">
        <v>0.18920000000000001</v>
      </c>
      <c r="I246" t="s">
        <v>216</v>
      </c>
      <c r="J246" s="70">
        <v>10.99264554445076</v>
      </c>
      <c r="K246" s="70">
        <v>3.8812601708726899</v>
      </c>
      <c r="L246" s="70">
        <v>2.832236196621444</v>
      </c>
    </row>
    <row r="247" spans="1:12" x14ac:dyDescent="0.25">
      <c r="B247" t="s">
        <v>37</v>
      </c>
      <c r="C247">
        <v>6</v>
      </c>
      <c r="D247" t="s">
        <v>222</v>
      </c>
      <c r="E247">
        <v>2</v>
      </c>
      <c r="F247">
        <v>-6.6900000000000001E-2</v>
      </c>
      <c r="G247">
        <v>0.18720000000000001</v>
      </c>
    </row>
    <row r="248" spans="1:12" x14ac:dyDescent="0.25">
      <c r="B248" t="s">
        <v>38</v>
      </c>
      <c r="C248">
        <v>6</v>
      </c>
      <c r="D248" t="s">
        <v>222</v>
      </c>
      <c r="E248">
        <v>2</v>
      </c>
      <c r="F248">
        <v>0.13669999999999999</v>
      </c>
      <c r="G248">
        <v>0.18740000000000001</v>
      </c>
    </row>
    <row r="249" spans="1:12" x14ac:dyDescent="0.25">
      <c r="B249" t="s">
        <v>215</v>
      </c>
      <c r="C249">
        <v>4</v>
      </c>
      <c r="D249" t="s">
        <v>222</v>
      </c>
      <c r="E249">
        <v>2</v>
      </c>
      <c r="F249">
        <v>0.55030000000000001</v>
      </c>
      <c r="G249">
        <v>0.1885</v>
      </c>
    </row>
    <row r="250" spans="1:12" x14ac:dyDescent="0.25">
      <c r="B250" t="s">
        <v>216</v>
      </c>
      <c r="C250">
        <v>5</v>
      </c>
      <c r="D250" t="s">
        <v>222</v>
      </c>
      <c r="E250">
        <v>2</v>
      </c>
      <c r="F250">
        <v>1.2347999999999999</v>
      </c>
      <c r="G250">
        <v>0.2263</v>
      </c>
    </row>
    <row r="253" spans="1:12" x14ac:dyDescent="0.25">
      <c r="A253" s="72" t="s">
        <v>228</v>
      </c>
    </row>
    <row r="254" spans="1:12" x14ac:dyDescent="0.25">
      <c r="C254" t="s">
        <v>229</v>
      </c>
    </row>
    <row r="256" spans="1:12" x14ac:dyDescent="0.25">
      <c r="D256" t="s">
        <v>231</v>
      </c>
      <c r="E256" t="s">
        <v>232</v>
      </c>
      <c r="F256" t="s">
        <v>233</v>
      </c>
      <c r="G256" t="s">
        <v>234</v>
      </c>
      <c r="H256" t="s">
        <v>235</v>
      </c>
      <c r="J256" t="s">
        <v>236</v>
      </c>
      <c r="K256" t="s">
        <v>237</v>
      </c>
    </row>
    <row r="257" spans="1:16" x14ac:dyDescent="0.25">
      <c r="C257" t="s">
        <v>230</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238</v>
      </c>
      <c r="K261">
        <f>SUM(K257:K260)</f>
        <v>7.0203000000000007</v>
      </c>
    </row>
    <row r="264" spans="1:16" x14ac:dyDescent="0.25">
      <c r="A264" s="72" t="s">
        <v>239</v>
      </c>
    </row>
    <row r="266" spans="1:16" x14ac:dyDescent="0.25">
      <c r="C266" t="s">
        <v>240</v>
      </c>
    </row>
    <row r="268" spans="1:16" x14ac:dyDescent="0.25">
      <c r="C268" t="s">
        <v>247</v>
      </c>
      <c r="D268" t="s">
        <v>249</v>
      </c>
      <c r="E268" t="s">
        <v>197</v>
      </c>
      <c r="F268" t="s">
        <v>248</v>
      </c>
      <c r="G268" t="s">
        <v>142</v>
      </c>
      <c r="H268" s="69" t="s">
        <v>147</v>
      </c>
      <c r="J268" t="s">
        <v>148</v>
      </c>
      <c r="K268" t="s">
        <v>147</v>
      </c>
      <c r="L268" t="s">
        <v>149</v>
      </c>
    </row>
    <row r="269" spans="1:16" x14ac:dyDescent="0.25">
      <c r="B269" t="s">
        <v>241</v>
      </c>
      <c r="C269">
        <v>0</v>
      </c>
      <c r="D269">
        <v>0.7</v>
      </c>
      <c r="E269">
        <f>D269</f>
        <v>0.7</v>
      </c>
      <c r="F269" t="s">
        <v>144</v>
      </c>
      <c r="G269">
        <v>1.0999999999999999E-2</v>
      </c>
      <c r="H269">
        <v>0.03</v>
      </c>
      <c r="J269" s="70" t="s">
        <v>85</v>
      </c>
      <c r="K269" s="70" t="s">
        <v>85</v>
      </c>
      <c r="L269" s="70" t="s">
        <v>85</v>
      </c>
      <c r="N269" s="70" t="s">
        <v>223</v>
      </c>
    </row>
    <row r="270" spans="1:16" x14ac:dyDescent="0.25">
      <c r="B270" t="s">
        <v>37</v>
      </c>
      <c r="C270">
        <v>5</v>
      </c>
      <c r="D270">
        <v>5</v>
      </c>
      <c r="E270">
        <f t="shared" ref="E270:E275" si="3">D270-D269</f>
        <v>4.3</v>
      </c>
      <c r="F270" t="s">
        <v>144</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242</v>
      </c>
      <c r="C271">
        <v>8</v>
      </c>
      <c r="D271">
        <v>7.9</v>
      </c>
      <c r="E271">
        <f t="shared" si="3"/>
        <v>2.9000000000000004</v>
      </c>
      <c r="F271" t="s">
        <v>144</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243</v>
      </c>
      <c r="C272">
        <v>10</v>
      </c>
      <c r="D272">
        <v>9.8000000000000007</v>
      </c>
      <c r="E272">
        <f t="shared" si="3"/>
        <v>1.9000000000000004</v>
      </c>
      <c r="F272" t="s">
        <v>144</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244</v>
      </c>
      <c r="C273">
        <v>12</v>
      </c>
      <c r="D273">
        <v>11.7</v>
      </c>
      <c r="E273">
        <f t="shared" si="3"/>
        <v>1.8999999999999986</v>
      </c>
      <c r="F273" t="s">
        <v>144</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245</v>
      </c>
      <c r="C274">
        <v>14</v>
      </c>
      <c r="D274">
        <v>13.55</v>
      </c>
      <c r="E274">
        <f t="shared" si="3"/>
        <v>1.8500000000000014</v>
      </c>
      <c r="F274" t="s">
        <v>144</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246</v>
      </c>
      <c r="C275">
        <v>16</v>
      </c>
      <c r="D275">
        <v>15.42</v>
      </c>
      <c r="E275">
        <f t="shared" si="3"/>
        <v>1.8699999999999992</v>
      </c>
      <c r="F275" t="s">
        <v>144</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241</v>
      </c>
      <c r="C276">
        <v>0</v>
      </c>
      <c r="D276">
        <v>0.7</v>
      </c>
      <c r="E276">
        <f>D276</f>
        <v>0.7</v>
      </c>
      <c r="F276" t="s">
        <v>146</v>
      </c>
      <c r="G276">
        <v>0.33400000000000002</v>
      </c>
      <c r="H276">
        <v>0.14000000000000001</v>
      </c>
      <c r="J276" s="70" t="s">
        <v>85</v>
      </c>
      <c r="K276" s="70" t="s">
        <v>85</v>
      </c>
      <c r="L276" s="70" t="s">
        <v>85</v>
      </c>
      <c r="N276" s="70">
        <v>6.0597265765063746</v>
      </c>
      <c r="O276" s="70">
        <v>2.0548084135537752</v>
      </c>
      <c r="P276" s="70">
        <v>2.9490469946179201</v>
      </c>
    </row>
    <row r="277" spans="2:16" x14ac:dyDescent="0.25">
      <c r="B277" t="s">
        <v>37</v>
      </c>
      <c r="C277">
        <v>5</v>
      </c>
      <c r="D277">
        <v>5</v>
      </c>
      <c r="E277">
        <f t="shared" ref="E277:E282" si="4">D277-D276</f>
        <v>4.3</v>
      </c>
      <c r="F277" t="s">
        <v>146</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242</v>
      </c>
      <c r="C278">
        <v>8</v>
      </c>
      <c r="D278">
        <v>7.9</v>
      </c>
      <c r="E278">
        <f t="shared" si="4"/>
        <v>2.9000000000000004</v>
      </c>
      <c r="F278" t="s">
        <v>146</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243</v>
      </c>
      <c r="C279">
        <v>10</v>
      </c>
      <c r="D279">
        <v>9.8000000000000007</v>
      </c>
      <c r="E279">
        <f t="shared" si="4"/>
        <v>1.9000000000000004</v>
      </c>
      <c r="F279" t="s">
        <v>146</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244</v>
      </c>
      <c r="C280">
        <v>12</v>
      </c>
      <c r="D280">
        <v>11.7</v>
      </c>
      <c r="E280">
        <f t="shared" si="4"/>
        <v>1.8999999999999986</v>
      </c>
      <c r="F280" t="s">
        <v>146</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245</v>
      </c>
      <c r="C281">
        <v>14</v>
      </c>
      <c r="D281">
        <v>13.55</v>
      </c>
      <c r="E281">
        <f t="shared" si="4"/>
        <v>1.8500000000000014</v>
      </c>
      <c r="F281" t="s">
        <v>146</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246</v>
      </c>
      <c r="C282">
        <v>16</v>
      </c>
      <c r="D282">
        <v>15.42</v>
      </c>
      <c r="E282">
        <f t="shared" si="4"/>
        <v>1.8699999999999992</v>
      </c>
      <c r="F282" t="s">
        <v>146</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250</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247</v>
      </c>
      <c r="D286" t="s">
        <v>249</v>
      </c>
      <c r="E286" t="s">
        <v>197</v>
      </c>
      <c r="F286" t="s">
        <v>248</v>
      </c>
      <c r="G286" t="s">
        <v>142</v>
      </c>
      <c r="H286" s="69" t="s">
        <v>147</v>
      </c>
      <c r="J286" t="s">
        <v>148</v>
      </c>
      <c r="K286" t="s">
        <v>147</v>
      </c>
      <c r="L286" t="s">
        <v>149</v>
      </c>
      <c r="N286" s="70">
        <v>5.0418187757813149</v>
      </c>
      <c r="O286" s="70">
        <v>0.11305354679175721</v>
      </c>
      <c r="P286" s="70">
        <v>44.596732423337983</v>
      </c>
    </row>
    <row r="287" spans="2:16" x14ac:dyDescent="0.25">
      <c r="B287" t="s">
        <v>241</v>
      </c>
      <c r="C287">
        <v>0</v>
      </c>
      <c r="D287">
        <v>0.7</v>
      </c>
      <c r="E287">
        <f>D287</f>
        <v>0.7</v>
      </c>
      <c r="F287" t="s">
        <v>144</v>
      </c>
      <c r="G287">
        <v>0.02</v>
      </c>
      <c r="H287">
        <v>0.02</v>
      </c>
      <c r="J287" s="70" t="s">
        <v>85</v>
      </c>
      <c r="K287" s="70" t="s">
        <v>85</v>
      </c>
      <c r="L287" s="70" t="s">
        <v>85</v>
      </c>
      <c r="N287" s="70">
        <v>5.1872520267390856</v>
      </c>
      <c r="O287" s="70">
        <v>8.7812153851351646E-2</v>
      </c>
      <c r="P287" s="70">
        <v>59.072142058149069</v>
      </c>
    </row>
    <row r="288" spans="2:16" x14ac:dyDescent="0.25">
      <c r="B288" t="s">
        <v>37</v>
      </c>
      <c r="C288">
        <v>5</v>
      </c>
      <c r="D288">
        <v>5</v>
      </c>
      <c r="E288">
        <f t="shared" ref="E288:E293" si="5">D288-D287</f>
        <v>4.3</v>
      </c>
      <c r="F288" t="s">
        <v>144</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242</v>
      </c>
      <c r="C289">
        <v>8</v>
      </c>
      <c r="D289">
        <v>7.9</v>
      </c>
      <c r="E289">
        <f t="shared" si="5"/>
        <v>2.9000000000000004</v>
      </c>
      <c r="F289" t="s">
        <v>144</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243</v>
      </c>
      <c r="C290">
        <v>10</v>
      </c>
      <c r="D290">
        <v>9.8000000000000007</v>
      </c>
      <c r="E290">
        <f t="shared" si="5"/>
        <v>1.9000000000000004</v>
      </c>
      <c r="F290" t="s">
        <v>144</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244</v>
      </c>
      <c r="C291">
        <v>12</v>
      </c>
      <c r="D291">
        <v>11.7</v>
      </c>
      <c r="E291">
        <f t="shared" si="5"/>
        <v>1.8999999999999986</v>
      </c>
      <c r="F291" t="s">
        <v>144</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245</v>
      </c>
      <c r="C292">
        <v>14</v>
      </c>
      <c r="D292">
        <v>13.55</v>
      </c>
      <c r="E292">
        <f t="shared" si="5"/>
        <v>1.8500000000000014</v>
      </c>
      <c r="F292" t="s">
        <v>144</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246</v>
      </c>
      <c r="C293">
        <v>16</v>
      </c>
      <c r="D293">
        <v>15.42</v>
      </c>
      <c r="E293">
        <f t="shared" si="5"/>
        <v>1.8699999999999992</v>
      </c>
      <c r="F293" t="s">
        <v>144</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241</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6.0755280859349448</v>
      </c>
      <c r="K295" s="70">
        <v>1.895616287462724</v>
      </c>
      <c r="L295" s="70">
        <v>3.205041086699576</v>
      </c>
    </row>
    <row r="296" spans="1:16" x14ac:dyDescent="0.25">
      <c r="B296" t="s">
        <v>242</v>
      </c>
      <c r="C296">
        <v>8</v>
      </c>
      <c r="D296">
        <v>7.9</v>
      </c>
      <c r="E296">
        <f t="shared" si="6"/>
        <v>2.9000000000000004</v>
      </c>
      <c r="F296" t="s">
        <v>146</v>
      </c>
      <c r="G296">
        <v>0.95799999999999996</v>
      </c>
      <c r="H296">
        <v>0.14000000000000001</v>
      </c>
      <c r="J296" s="70">
        <v>8.7618499403883998</v>
      </c>
      <c r="K296" s="70">
        <v>0.97207986412502412</v>
      </c>
      <c r="L296" s="70">
        <v>9.0135083173181485</v>
      </c>
    </row>
    <row r="297" spans="1:16" x14ac:dyDescent="0.25">
      <c r="B297" t="s">
        <v>243</v>
      </c>
      <c r="C297">
        <v>10</v>
      </c>
      <c r="D297">
        <v>9.8000000000000007</v>
      </c>
      <c r="E297">
        <f t="shared" si="6"/>
        <v>1.9000000000000004</v>
      </c>
      <c r="F297" t="s">
        <v>146</v>
      </c>
      <c r="G297">
        <v>1.504</v>
      </c>
      <c r="H297">
        <v>0.1</v>
      </c>
      <c r="J297" s="70">
        <v>9.6133453574840821</v>
      </c>
      <c r="K297" s="70">
        <v>0.43775297666726881</v>
      </c>
      <c r="L297" s="70">
        <v>21.96066245093995</v>
      </c>
    </row>
    <row r="298" spans="1:16" x14ac:dyDescent="0.25">
      <c r="B298" t="s">
        <v>244</v>
      </c>
      <c r="C298">
        <v>12</v>
      </c>
      <c r="D298">
        <v>11.7</v>
      </c>
      <c r="E298">
        <f t="shared" si="6"/>
        <v>1.8999999999999986</v>
      </c>
      <c r="F298" t="s">
        <v>146</v>
      </c>
      <c r="G298">
        <v>1.8420000000000001</v>
      </c>
      <c r="H298">
        <v>0.15</v>
      </c>
      <c r="J298" s="70">
        <v>9.0942864686372804</v>
      </c>
      <c r="K298" s="70">
        <v>0.47983060550948842</v>
      </c>
      <c r="L298" s="70">
        <v>18.953118796957281</v>
      </c>
    </row>
    <row r="299" spans="1:16" x14ac:dyDescent="0.25">
      <c r="B299" t="s">
        <v>245</v>
      </c>
      <c r="C299">
        <v>14</v>
      </c>
      <c r="D299">
        <v>13.55</v>
      </c>
      <c r="E299">
        <f t="shared" si="6"/>
        <v>1.8500000000000014</v>
      </c>
      <c r="F299" t="s">
        <v>146</v>
      </c>
      <c r="G299">
        <v>2.2930000000000001</v>
      </c>
      <c r="H299">
        <v>0.18</v>
      </c>
      <c r="J299" s="70">
        <v>8.8856976094426443</v>
      </c>
      <c r="K299" s="70">
        <v>0.42513178538240592</v>
      </c>
      <c r="L299" s="70">
        <v>20.9010427236109</v>
      </c>
    </row>
    <row r="300" spans="1:16" x14ac:dyDescent="0.25">
      <c r="B300" t="s">
        <v>246</v>
      </c>
      <c r="C300">
        <v>16</v>
      </c>
      <c r="D300">
        <v>15.42</v>
      </c>
      <c r="E300">
        <f t="shared" si="6"/>
        <v>1.8699999999999992</v>
      </c>
      <c r="F300" t="s">
        <v>146</v>
      </c>
      <c r="G300">
        <v>2.9079999999999999</v>
      </c>
      <c r="H300">
        <v>0.28000000000000003</v>
      </c>
      <c r="J300" s="70">
        <v>8.8922971694568531</v>
      </c>
      <c r="K300" s="70">
        <v>0.48761903799014711</v>
      </c>
      <c r="L300" s="70">
        <v>18.236156664655351</v>
      </c>
    </row>
    <row r="303" spans="1:16" x14ac:dyDescent="0.25">
      <c r="A303" s="72" t="s">
        <v>253</v>
      </c>
    </row>
    <row r="304" spans="1:16" x14ac:dyDescent="0.25">
      <c r="G304" t="s">
        <v>260</v>
      </c>
    </row>
    <row r="305" spans="1:12" x14ac:dyDescent="0.25">
      <c r="C305" t="s">
        <v>254</v>
      </c>
      <c r="D305" t="s">
        <v>255</v>
      </c>
      <c r="H305" t="s">
        <v>256</v>
      </c>
      <c r="I305" t="s">
        <v>257</v>
      </c>
      <c r="J305" t="s">
        <v>264</v>
      </c>
      <c r="K305" t="s">
        <v>263</v>
      </c>
    </row>
    <row r="306" spans="1:12" x14ac:dyDescent="0.25">
      <c r="C306" t="s">
        <v>258</v>
      </c>
      <c r="D306" t="s">
        <v>256</v>
      </c>
      <c r="E306">
        <v>9065</v>
      </c>
      <c r="G306" t="s">
        <v>178</v>
      </c>
      <c r="H306">
        <v>1</v>
      </c>
      <c r="I306">
        <v>1</v>
      </c>
      <c r="J306">
        <f>H306-H307</f>
        <v>0.10999999999999999</v>
      </c>
      <c r="K306">
        <f>I306-I307</f>
        <v>0.26</v>
      </c>
    </row>
    <row r="307" spans="1:12" x14ac:dyDescent="0.25">
      <c r="C307" t="s">
        <v>259</v>
      </c>
      <c r="D307" t="s">
        <v>256</v>
      </c>
      <c r="E307">
        <v>55135</v>
      </c>
      <c r="G307" t="s">
        <v>261</v>
      </c>
      <c r="H307">
        <v>0.89</v>
      </c>
      <c r="I307">
        <v>0.74</v>
      </c>
      <c r="J307">
        <f t="shared" ref="J307:J308" si="7">H307-H308</f>
        <v>0.52</v>
      </c>
      <c r="K307">
        <f t="shared" ref="K307:K308" si="8">I307-I308</f>
        <v>0.47</v>
      </c>
    </row>
    <row r="308" spans="1:12" x14ac:dyDescent="0.25">
      <c r="C308" t="s">
        <v>258</v>
      </c>
      <c r="D308" t="s">
        <v>257</v>
      </c>
      <c r="E308">
        <v>3135</v>
      </c>
      <c r="G308" t="s">
        <v>262</v>
      </c>
      <c r="H308">
        <v>0.37</v>
      </c>
      <c r="I308">
        <v>0.27</v>
      </c>
      <c r="J308">
        <f t="shared" si="7"/>
        <v>0.31</v>
      </c>
      <c r="K308">
        <f t="shared" si="8"/>
        <v>0.24700000000000003</v>
      </c>
    </row>
    <row r="309" spans="1:12" x14ac:dyDescent="0.25">
      <c r="C309" t="s">
        <v>259</v>
      </c>
      <c r="D309" t="s">
        <v>257</v>
      </c>
      <c r="E309">
        <v>24826</v>
      </c>
      <c r="G309" t="s">
        <v>180</v>
      </c>
      <c r="H309">
        <v>0.06</v>
      </c>
      <c r="I309">
        <v>2.3E-2</v>
      </c>
      <c r="J309">
        <f>H309-H310</f>
        <v>0.06</v>
      </c>
      <c r="K309">
        <f>I309-I310</f>
        <v>2.3E-2</v>
      </c>
    </row>
    <row r="310" spans="1:12" x14ac:dyDescent="0.25">
      <c r="J310">
        <f>SUM(J306:J309)</f>
        <v>1</v>
      </c>
      <c r="K310">
        <f>SUM(K306:K309)</f>
        <v>1</v>
      </c>
    </row>
    <row r="312" spans="1:12" x14ac:dyDescent="0.25">
      <c r="A312" s="72" t="s">
        <v>265</v>
      </c>
    </row>
    <row r="315" spans="1:12" x14ac:dyDescent="0.25">
      <c r="C315" s="73" t="s">
        <v>267</v>
      </c>
    </row>
    <row r="317" spans="1:12" x14ac:dyDescent="0.25">
      <c r="D317" t="s">
        <v>197</v>
      </c>
      <c r="E317" t="s">
        <v>36</v>
      </c>
      <c r="F317" t="s">
        <v>155</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215</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215</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215</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215</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215</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215</v>
      </c>
      <c r="D335">
        <v>5</v>
      </c>
      <c r="E335" t="s">
        <v>15</v>
      </c>
      <c r="F335">
        <v>2006</v>
      </c>
      <c r="G335">
        <v>1.0880000000000001</v>
      </c>
      <c r="H335">
        <v>3.5999999999999997E-2</v>
      </c>
      <c r="J335" s="70">
        <v>8.6632090658934189</v>
      </c>
      <c r="K335" s="70">
        <v>0.69094564182285734</v>
      </c>
      <c r="L335" s="70">
        <v>12.538191923518159</v>
      </c>
    </row>
    <row r="338" spans="2:19" x14ac:dyDescent="0.25">
      <c r="B338" s="73" t="s">
        <v>280</v>
      </c>
    </row>
    <row r="340" spans="2:19" x14ac:dyDescent="0.25">
      <c r="B340" s="24"/>
      <c r="C340" s="81" t="s">
        <v>281</v>
      </c>
      <c r="D340" t="s">
        <v>6</v>
      </c>
      <c r="E340" t="s">
        <v>6</v>
      </c>
      <c r="F340" t="s">
        <v>6</v>
      </c>
      <c r="G340" t="s">
        <v>15</v>
      </c>
      <c r="H340" t="s">
        <v>15</v>
      </c>
      <c r="I340" t="s">
        <v>15</v>
      </c>
      <c r="J340" t="s">
        <v>29</v>
      </c>
      <c r="K340" t="s">
        <v>29</v>
      </c>
      <c r="L340" t="s">
        <v>29</v>
      </c>
      <c r="N340" t="s">
        <v>285</v>
      </c>
    </row>
    <row r="341" spans="2:19" x14ac:dyDescent="0.25">
      <c r="B341" s="80"/>
      <c r="C341" s="82" t="s">
        <v>282</v>
      </c>
      <c r="D341" s="79">
        <v>1988</v>
      </c>
      <c r="E341" s="79">
        <v>1998</v>
      </c>
      <c r="F341" s="79">
        <v>2006</v>
      </c>
      <c r="G341" s="79">
        <v>1987</v>
      </c>
      <c r="H341" s="79">
        <v>2001</v>
      </c>
      <c r="I341" s="79">
        <v>2006</v>
      </c>
      <c r="J341" s="79">
        <v>1988</v>
      </c>
      <c r="K341" s="79">
        <v>1994</v>
      </c>
      <c r="L341" s="79">
        <v>2002</v>
      </c>
      <c r="N341" t="s">
        <v>288</v>
      </c>
      <c r="O341" t="s">
        <v>37</v>
      </c>
      <c r="P341" t="s">
        <v>38</v>
      </c>
      <c r="Q341" t="s">
        <v>39</v>
      </c>
      <c r="S341" t="s">
        <v>286</v>
      </c>
    </row>
    <row r="342" spans="2:19" x14ac:dyDescent="0.25">
      <c r="B342" s="24" t="s">
        <v>159</v>
      </c>
      <c r="C342" s="81" t="s">
        <v>268</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277</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166</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276</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275</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278</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279</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274</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283</v>
      </c>
      <c r="C350" s="81" t="s">
        <v>284</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166</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262</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180</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238</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159</v>
      </c>
      <c r="C355" s="81" t="s">
        <v>287</v>
      </c>
      <c r="D355">
        <v>63.23</v>
      </c>
      <c r="E355">
        <v>55.19</v>
      </c>
      <c r="F355">
        <v>43.89</v>
      </c>
      <c r="G355">
        <v>66.709999999999994</v>
      </c>
      <c r="H355">
        <v>49</v>
      </c>
      <c r="I355">
        <v>35.07</v>
      </c>
      <c r="J355">
        <v>22.37</v>
      </c>
      <c r="K355">
        <v>19.43</v>
      </c>
      <c r="L355">
        <v>27.93</v>
      </c>
    </row>
    <row r="356" spans="2:21" x14ac:dyDescent="0.25">
      <c r="B356" s="24"/>
      <c r="C356" s="81" t="s">
        <v>286</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295</v>
      </c>
    </row>
    <row r="361" spans="2:21" x14ac:dyDescent="0.25">
      <c r="B361" t="s">
        <v>294</v>
      </c>
      <c r="D361">
        <v>1988</v>
      </c>
      <c r="I361">
        <v>1998</v>
      </c>
      <c r="N361">
        <v>2006</v>
      </c>
    </row>
    <row r="362" spans="2:21" x14ac:dyDescent="0.25">
      <c r="D362" t="s">
        <v>289</v>
      </c>
      <c r="E362" t="s">
        <v>290</v>
      </c>
      <c r="F362" t="s">
        <v>291</v>
      </c>
      <c r="G362" t="s">
        <v>292</v>
      </c>
      <c r="H362" t="s">
        <v>293</v>
      </c>
      <c r="I362" t="s">
        <v>289</v>
      </c>
      <c r="J362" t="s">
        <v>290</v>
      </c>
      <c r="K362" t="s">
        <v>291</v>
      </c>
      <c r="L362" t="s">
        <v>292</v>
      </c>
      <c r="M362" t="s">
        <v>293</v>
      </c>
      <c r="N362" t="s">
        <v>289</v>
      </c>
      <c r="O362" t="s">
        <v>290</v>
      </c>
      <c r="P362" t="s">
        <v>291</v>
      </c>
      <c r="Q362" t="s">
        <v>292</v>
      </c>
      <c r="R362" t="s">
        <v>293</v>
      </c>
    </row>
    <row r="363" spans="2:21" x14ac:dyDescent="0.25">
      <c r="C363" t="s">
        <v>268</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298</v>
      </c>
    </row>
    <row r="364" spans="2:21" x14ac:dyDescent="0.25">
      <c r="C364" t="s">
        <v>269</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300</v>
      </c>
      <c r="U364" t="s">
        <v>299</v>
      </c>
    </row>
    <row r="365" spans="2:21" x14ac:dyDescent="0.25">
      <c r="C365" t="s">
        <v>166</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270</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271</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272</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273</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274</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296</v>
      </c>
      <c r="T372">
        <v>0.43074865236748022</v>
      </c>
      <c r="U372">
        <v>0.56925134763251983</v>
      </c>
    </row>
    <row r="373" spans="2:21" x14ac:dyDescent="0.25">
      <c r="D373">
        <v>1987</v>
      </c>
      <c r="I373">
        <v>2001</v>
      </c>
      <c r="N373">
        <v>2006</v>
      </c>
      <c r="T373">
        <v>0.4185962674287485</v>
      </c>
      <c r="U373">
        <v>0.58140373257125155</v>
      </c>
    </row>
    <row r="374" spans="2:21" x14ac:dyDescent="0.25">
      <c r="D374" t="s">
        <v>289</v>
      </c>
      <c r="E374" t="s">
        <v>290</v>
      </c>
      <c r="F374" t="s">
        <v>291</v>
      </c>
      <c r="G374" t="s">
        <v>292</v>
      </c>
      <c r="H374" t="s">
        <v>293</v>
      </c>
      <c r="I374" t="s">
        <v>289</v>
      </c>
      <c r="J374" t="s">
        <v>290</v>
      </c>
      <c r="K374" t="s">
        <v>291</v>
      </c>
      <c r="L374" t="s">
        <v>292</v>
      </c>
      <c r="M374" t="s">
        <v>293</v>
      </c>
      <c r="N374" t="s">
        <v>289</v>
      </c>
      <c r="O374" t="s">
        <v>290</v>
      </c>
      <c r="P374" t="s">
        <v>291</v>
      </c>
      <c r="Q374" t="s">
        <v>292</v>
      </c>
      <c r="R374" t="s">
        <v>293</v>
      </c>
    </row>
    <row r="375" spans="2:21" x14ac:dyDescent="0.25">
      <c r="C375" t="s">
        <v>268</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269</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166</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270</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271</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272</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273</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274</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297</v>
      </c>
      <c r="D385">
        <v>1988</v>
      </c>
      <c r="I385">
        <v>1994</v>
      </c>
      <c r="N385">
        <v>2002</v>
      </c>
    </row>
    <row r="386" spans="1:18" x14ac:dyDescent="0.25">
      <c r="D386" t="s">
        <v>289</v>
      </c>
      <c r="E386" t="s">
        <v>290</v>
      </c>
      <c r="F386" t="s">
        <v>291</v>
      </c>
      <c r="G386" t="s">
        <v>292</v>
      </c>
      <c r="H386" t="s">
        <v>293</v>
      </c>
      <c r="I386" t="s">
        <v>289</v>
      </c>
      <c r="J386" t="s">
        <v>290</v>
      </c>
      <c r="K386" t="s">
        <v>291</v>
      </c>
      <c r="L386" t="s">
        <v>292</v>
      </c>
      <c r="M386" t="s">
        <v>293</v>
      </c>
      <c r="N386" t="s">
        <v>289</v>
      </c>
      <c r="O386" t="s">
        <v>290</v>
      </c>
      <c r="P386" t="s">
        <v>291</v>
      </c>
      <c r="Q386" t="s">
        <v>292</v>
      </c>
      <c r="R386" t="s">
        <v>293</v>
      </c>
    </row>
    <row r="387" spans="1:18" x14ac:dyDescent="0.25">
      <c r="C387" t="s">
        <v>268</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269</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166</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270</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271</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272</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274</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310</v>
      </c>
    </row>
    <row r="398" spans="1:18" x14ac:dyDescent="0.25">
      <c r="D398" t="s">
        <v>197</v>
      </c>
      <c r="E398" t="s">
        <v>305</v>
      </c>
      <c r="F398" t="s">
        <v>142</v>
      </c>
      <c r="G398" s="69" t="s">
        <v>147</v>
      </c>
      <c r="I398" t="s">
        <v>148</v>
      </c>
      <c r="J398" t="s">
        <v>147</v>
      </c>
      <c r="K398" t="s">
        <v>149</v>
      </c>
    </row>
    <row r="399" spans="1:18" x14ac:dyDescent="0.25">
      <c r="C399" t="s">
        <v>245</v>
      </c>
      <c r="D399">
        <v>4</v>
      </c>
      <c r="E399" t="s">
        <v>306</v>
      </c>
      <c r="F399">
        <v>0.36</v>
      </c>
      <c r="G399">
        <v>8.9999999999999993E-3</v>
      </c>
      <c r="I399" s="70">
        <v>7.9902948865804291</v>
      </c>
      <c r="J399" s="70">
        <v>0.17866041433441621</v>
      </c>
      <c r="K399" s="70">
        <v>44.723364805503103</v>
      </c>
    </row>
    <row r="400" spans="1:18" x14ac:dyDescent="0.25">
      <c r="C400" t="s">
        <v>304</v>
      </c>
      <c r="D400">
        <v>2</v>
      </c>
      <c r="E400" t="s">
        <v>306</v>
      </c>
      <c r="F400">
        <v>0.68</v>
      </c>
      <c r="G400">
        <v>1.2999999999999999E-2</v>
      </c>
      <c r="I400" s="70">
        <v>14.89125293076059</v>
      </c>
      <c r="J400" s="70">
        <v>0.68810235320397528</v>
      </c>
      <c r="K400" s="70">
        <v>21.641043460210859</v>
      </c>
    </row>
    <row r="401" spans="3:11" x14ac:dyDescent="0.25">
      <c r="C401" t="s">
        <v>245</v>
      </c>
      <c r="D401" s="86">
        <v>4</v>
      </c>
      <c r="E401" s="86" t="s">
        <v>306</v>
      </c>
      <c r="F401">
        <v>0.37</v>
      </c>
      <c r="G401">
        <v>6.0000000000000001E-3</v>
      </c>
      <c r="I401" s="70">
        <v>8.1882614275672125</v>
      </c>
      <c r="J401" s="70">
        <v>0.11845430083310279</v>
      </c>
      <c r="K401" s="70">
        <v>69.125910751895248</v>
      </c>
    </row>
    <row r="402" spans="3:11" x14ac:dyDescent="0.25">
      <c r="C402" t="s">
        <v>304</v>
      </c>
      <c r="D402" s="86">
        <v>2</v>
      </c>
      <c r="E402" s="86" t="s">
        <v>306</v>
      </c>
      <c r="F402">
        <v>0.69</v>
      </c>
      <c r="G402">
        <v>8.9999999999999993E-3</v>
      </c>
      <c r="I402" s="70">
        <v>14.891252930760571</v>
      </c>
      <c r="J402" s="70">
        <v>0.4707344358456359</v>
      </c>
      <c r="K402" s="70">
        <v>31.63408452158307</v>
      </c>
    </row>
    <row r="403" spans="3:11" x14ac:dyDescent="0.25">
      <c r="C403" t="s">
        <v>245</v>
      </c>
      <c r="D403">
        <v>4</v>
      </c>
      <c r="E403" t="s">
        <v>306</v>
      </c>
      <c r="F403">
        <v>0.36</v>
      </c>
      <c r="G403">
        <v>6.0000000000000001E-3</v>
      </c>
      <c r="I403" s="70">
        <v>7.9902948865804291</v>
      </c>
      <c r="J403" s="70">
        <v>0.1191069428896108</v>
      </c>
      <c r="K403" s="70">
        <v>67.085047208254636</v>
      </c>
    </row>
    <row r="404" spans="3:11" x14ac:dyDescent="0.25">
      <c r="C404" t="s">
        <v>304</v>
      </c>
      <c r="D404">
        <v>2</v>
      </c>
      <c r="E404" t="s">
        <v>306</v>
      </c>
      <c r="F404">
        <v>0.68</v>
      </c>
      <c r="G404">
        <v>8.9999999999999993E-3</v>
      </c>
      <c r="I404" s="70">
        <v>14.89125293076059</v>
      </c>
      <c r="J404" s="70">
        <v>0.47073443584563579</v>
      </c>
      <c r="K404" s="70">
        <v>31.634084521583119</v>
      </c>
    </row>
    <row r="405" spans="3:11" x14ac:dyDescent="0.25">
      <c r="C405" t="s">
        <v>245</v>
      </c>
      <c r="D405" s="86">
        <v>4</v>
      </c>
      <c r="E405" s="86" t="s">
        <v>306</v>
      </c>
      <c r="F405">
        <v>0.36</v>
      </c>
      <c r="G405">
        <v>6.0000000000000001E-3</v>
      </c>
      <c r="I405" s="70">
        <v>7.9902948865804291</v>
      </c>
      <c r="J405" s="70">
        <v>0.1191069428896108</v>
      </c>
      <c r="K405" s="70">
        <v>67.085047208254636</v>
      </c>
    </row>
    <row r="406" spans="3:11" x14ac:dyDescent="0.25">
      <c r="C406" t="s">
        <v>304</v>
      </c>
      <c r="D406" s="86">
        <v>2</v>
      </c>
      <c r="E406" s="86" t="s">
        <v>306</v>
      </c>
      <c r="F406">
        <v>0.67</v>
      </c>
      <c r="G406">
        <v>8.9999999999999993E-3</v>
      </c>
      <c r="I406" s="70">
        <v>14.45523142259597</v>
      </c>
      <c r="J406" s="70">
        <v>0.47252771638084001</v>
      </c>
      <c r="K406" s="70">
        <v>30.591287921290071</v>
      </c>
    </row>
    <row r="407" spans="3:11" x14ac:dyDescent="0.25">
      <c r="C407" t="s">
        <v>245</v>
      </c>
      <c r="D407">
        <v>4</v>
      </c>
      <c r="E407" s="86" t="s">
        <v>307</v>
      </c>
      <c r="F407">
        <v>0.39</v>
      </c>
      <c r="G407">
        <v>1.4E-2</v>
      </c>
      <c r="I407" s="70">
        <v>8.5809657470018905</v>
      </c>
      <c r="J407" s="70">
        <v>0.27340530943489683</v>
      </c>
      <c r="K407" s="70">
        <v>31.3855124640335</v>
      </c>
    </row>
    <row r="408" spans="3:11" x14ac:dyDescent="0.25">
      <c r="C408" t="s">
        <v>304</v>
      </c>
      <c r="D408">
        <v>2</v>
      </c>
      <c r="E408" s="86" t="s">
        <v>307</v>
      </c>
      <c r="F408">
        <v>0.7</v>
      </c>
      <c r="G408">
        <v>1.7000000000000001E-2</v>
      </c>
      <c r="I408" s="70">
        <v>14.45523142259597</v>
      </c>
      <c r="J408" s="70">
        <v>0.9620667955417489</v>
      </c>
      <c r="K408" s="70">
        <v>15.02518483080595</v>
      </c>
    </row>
    <row r="409" spans="3:11" x14ac:dyDescent="0.25">
      <c r="C409" t="s">
        <v>245</v>
      </c>
      <c r="D409" s="86">
        <v>4</v>
      </c>
      <c r="E409" s="86" t="s">
        <v>307</v>
      </c>
      <c r="F409">
        <v>0.34</v>
      </c>
      <c r="G409">
        <v>5.1999999999999998E-2</v>
      </c>
      <c r="I409" s="70">
        <v>7.59106330355801</v>
      </c>
      <c r="J409" s="70">
        <v>1.043793897721085</v>
      </c>
      <c r="K409" s="70">
        <v>7.2725691538641639</v>
      </c>
    </row>
    <row r="410" spans="3:11" x14ac:dyDescent="0.25">
      <c r="C410" t="s">
        <v>304</v>
      </c>
      <c r="D410" s="86">
        <v>2</v>
      </c>
      <c r="E410" s="86" t="s">
        <v>307</v>
      </c>
      <c r="F410">
        <v>0.68</v>
      </c>
      <c r="G410">
        <v>3.7999999999999999E-2</v>
      </c>
      <c r="I410" s="70">
        <v>15.75836902790226</v>
      </c>
      <c r="J410" s="70">
        <v>2.781870947788422</v>
      </c>
      <c r="K410" s="70">
        <v>5.6646657316832449</v>
      </c>
    </row>
    <row r="411" spans="3:11" x14ac:dyDescent="0.25">
      <c r="C411" t="s">
        <v>245</v>
      </c>
      <c r="D411">
        <v>4</v>
      </c>
      <c r="E411" s="86" t="s">
        <v>308</v>
      </c>
      <c r="F411">
        <v>0.36</v>
      </c>
      <c r="G411">
        <v>8.9999999999999993E-3</v>
      </c>
      <c r="I411" s="70">
        <v>7.9902948865804291</v>
      </c>
      <c r="J411" s="70">
        <v>0.17866041433441621</v>
      </c>
      <c r="K411" s="70">
        <v>44.723364805503103</v>
      </c>
    </row>
    <row r="412" spans="3:11" x14ac:dyDescent="0.25">
      <c r="C412" t="s">
        <v>304</v>
      </c>
      <c r="D412">
        <v>2</v>
      </c>
      <c r="E412" s="86" t="s">
        <v>308</v>
      </c>
      <c r="F412">
        <v>0.68</v>
      </c>
      <c r="G412">
        <v>1.2999999999999999E-2</v>
      </c>
      <c r="I412" s="70">
        <v>14.89125293076059</v>
      </c>
      <c r="J412" s="70">
        <v>0.68810235320397528</v>
      </c>
      <c r="K412" s="70">
        <v>21.641043460210859</v>
      </c>
    </row>
    <row r="413" spans="3:11" x14ac:dyDescent="0.25">
      <c r="C413" t="s">
        <v>245</v>
      </c>
      <c r="D413" s="86">
        <v>4</v>
      </c>
      <c r="E413" s="86" t="s">
        <v>309</v>
      </c>
      <c r="F413">
        <v>0.37</v>
      </c>
      <c r="G413">
        <v>8.0000000000000002E-3</v>
      </c>
      <c r="I413" s="70">
        <v>8.1882614275672125</v>
      </c>
      <c r="J413" s="70">
        <v>0.15793906777747041</v>
      </c>
      <c r="K413" s="70">
        <v>51.844433063921443</v>
      </c>
    </row>
    <row r="414" spans="3:11" x14ac:dyDescent="0.25">
      <c r="C414" t="s">
        <v>304</v>
      </c>
      <c r="D414" s="86">
        <v>2</v>
      </c>
      <c r="E414" s="86" t="s">
        <v>309</v>
      </c>
      <c r="F414">
        <v>0.69</v>
      </c>
      <c r="G414">
        <v>1.2E-2</v>
      </c>
      <c r="I414" s="70">
        <v>14.891252930760571</v>
      </c>
      <c r="J414" s="70">
        <v>0.62764591446084783</v>
      </c>
      <c r="K414" s="70">
        <v>23.725563391187301</v>
      </c>
    </row>
    <row r="417" spans="1:20" x14ac:dyDescent="0.25">
      <c r="A417" s="72" t="s">
        <v>324</v>
      </c>
    </row>
    <row r="418" spans="1:20" x14ac:dyDescent="0.25">
      <c r="A418" s="73"/>
      <c r="C418" s="73" t="s">
        <v>325</v>
      </c>
    </row>
    <row r="419" spans="1:20" x14ac:dyDescent="0.25">
      <c r="D419" t="s">
        <v>197</v>
      </c>
      <c r="E419" t="s">
        <v>326</v>
      </c>
    </row>
    <row r="420" spans="1:20" x14ac:dyDescent="0.25">
      <c r="C420" t="s">
        <v>327</v>
      </c>
      <c r="D420">
        <v>0</v>
      </c>
      <c r="E420">
        <v>0</v>
      </c>
    </row>
    <row r="421" spans="1:20" x14ac:dyDescent="0.25">
      <c r="C421" s="86" t="s">
        <v>166</v>
      </c>
      <c r="D421">
        <v>6</v>
      </c>
      <c r="E421">
        <v>6</v>
      </c>
    </row>
    <row r="422" spans="1:20" x14ac:dyDescent="0.25">
      <c r="C422" t="s">
        <v>328</v>
      </c>
      <c r="D422">
        <v>3</v>
      </c>
      <c r="E422">
        <v>9</v>
      </c>
      <c r="R422" s="67"/>
      <c r="S422" s="67"/>
      <c r="T422" s="67"/>
    </row>
    <row r="423" spans="1:20" x14ac:dyDescent="0.25">
      <c r="C423" t="s">
        <v>329</v>
      </c>
      <c r="D423">
        <v>3</v>
      </c>
      <c r="E423">
        <v>12</v>
      </c>
      <c r="R423" s="67"/>
      <c r="S423" s="67"/>
      <c r="T423" s="67"/>
    </row>
    <row r="424" spans="1:20" x14ac:dyDescent="0.25">
      <c r="C424" t="s">
        <v>330</v>
      </c>
      <c r="D424">
        <v>3</v>
      </c>
      <c r="E424">
        <v>12</v>
      </c>
      <c r="R424" s="67"/>
      <c r="S424" s="67"/>
      <c r="T424" s="67"/>
    </row>
    <row r="425" spans="1:20" x14ac:dyDescent="0.25">
      <c r="C425" t="s">
        <v>331</v>
      </c>
      <c r="D425">
        <v>2</v>
      </c>
      <c r="E425">
        <v>14</v>
      </c>
      <c r="R425" s="67"/>
      <c r="S425" s="67"/>
      <c r="T425" s="67"/>
    </row>
    <row r="426" spans="1:20" x14ac:dyDescent="0.25">
      <c r="C426" t="s">
        <v>332</v>
      </c>
      <c r="D426">
        <v>4</v>
      </c>
      <c r="E426">
        <v>16</v>
      </c>
      <c r="R426" s="67"/>
      <c r="S426" s="67"/>
      <c r="T426" s="67"/>
    </row>
    <row r="427" spans="1:20" x14ac:dyDescent="0.25">
      <c r="C427" t="s">
        <v>333</v>
      </c>
      <c r="D427">
        <v>4</v>
      </c>
      <c r="E427">
        <v>16</v>
      </c>
      <c r="R427" s="67"/>
      <c r="S427" s="67"/>
      <c r="T427" s="67"/>
    </row>
    <row r="428" spans="1:20" x14ac:dyDescent="0.25">
      <c r="R428" s="67"/>
      <c r="S428" s="67"/>
      <c r="T428" s="67"/>
    </row>
    <row r="429" spans="1:20" x14ac:dyDescent="0.25">
      <c r="D429" t="s">
        <v>197</v>
      </c>
      <c r="E429" t="s">
        <v>326</v>
      </c>
      <c r="F429" t="s">
        <v>337</v>
      </c>
      <c r="G429" t="s">
        <v>142</v>
      </c>
      <c r="H429" t="s">
        <v>147</v>
      </c>
      <c r="J429" t="s">
        <v>148</v>
      </c>
      <c r="K429" t="s">
        <v>147</v>
      </c>
      <c r="L429" t="s">
        <v>149</v>
      </c>
    </row>
    <row r="430" spans="1:20" x14ac:dyDescent="0.25">
      <c r="C430" s="78" t="s">
        <v>37</v>
      </c>
      <c r="D430">
        <v>6</v>
      </c>
      <c r="E430">
        <v>6</v>
      </c>
      <c r="F430" s="67" t="s">
        <v>175</v>
      </c>
      <c r="G430" s="67">
        <v>3.5000000000000003E-2</v>
      </c>
      <c r="H430" s="67">
        <v>2.7E-2</v>
      </c>
      <c r="I430" s="67"/>
      <c r="J430" s="70">
        <v>0.5750039497608439</v>
      </c>
      <c r="K430" s="70">
        <v>0.43728262586852529</v>
      </c>
      <c r="L430" s="70">
        <v>1.314948081046619</v>
      </c>
    </row>
    <row r="431" spans="1:20" x14ac:dyDescent="0.25">
      <c r="C431" s="78" t="s">
        <v>334</v>
      </c>
      <c r="D431">
        <v>3</v>
      </c>
      <c r="E431">
        <v>9</v>
      </c>
      <c r="F431" s="67" t="s">
        <v>175</v>
      </c>
      <c r="G431">
        <v>7.1999999999999995E-2</v>
      </c>
      <c r="H431">
        <v>0.03</v>
      </c>
      <c r="J431" s="70">
        <v>1.2184273858862</v>
      </c>
      <c r="K431" s="70">
        <v>1.31316747221383</v>
      </c>
      <c r="L431" s="70">
        <v>0.92785376706909273</v>
      </c>
    </row>
    <row r="432" spans="1:20" x14ac:dyDescent="0.25">
      <c r="B432" s="73"/>
      <c r="C432" s="78" t="s">
        <v>335</v>
      </c>
      <c r="D432">
        <v>3</v>
      </c>
      <c r="E432">
        <v>12</v>
      </c>
      <c r="F432" s="67" t="s">
        <v>175</v>
      </c>
      <c r="G432">
        <v>0.217</v>
      </c>
      <c r="H432">
        <v>2.1000000000000001E-2</v>
      </c>
      <c r="J432" s="70">
        <v>4.6168956617874226</v>
      </c>
      <c r="K432" s="70">
        <v>1.1152942840532909</v>
      </c>
      <c r="L432" s="70">
        <v>4.1396210200309964</v>
      </c>
    </row>
    <row r="433" spans="1:20" x14ac:dyDescent="0.25">
      <c r="C433" s="78" t="s">
        <v>336</v>
      </c>
      <c r="D433">
        <v>3</v>
      </c>
      <c r="E433">
        <v>12</v>
      </c>
      <c r="F433" s="67" t="s">
        <v>175</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175</v>
      </c>
      <c r="G434">
        <v>0.56499999999999995</v>
      </c>
      <c r="H434">
        <v>2.4E-2</v>
      </c>
      <c r="J434" s="70">
        <v>7.36957776560212</v>
      </c>
      <c r="K434" s="70">
        <v>1.030069312649682</v>
      </c>
      <c r="L434" s="70">
        <v>7.1544484192477391</v>
      </c>
    </row>
    <row r="435" spans="1:20" x14ac:dyDescent="0.25">
      <c r="C435" s="78" t="s">
        <v>37</v>
      </c>
      <c r="D435">
        <v>6</v>
      </c>
      <c r="E435">
        <v>6</v>
      </c>
      <c r="F435" s="67" t="s">
        <v>338</v>
      </c>
      <c r="G435">
        <v>5.3999999999999999E-2</v>
      </c>
      <c r="H435">
        <v>5.7000000000000002E-2</v>
      </c>
      <c r="J435" s="70">
        <v>0.88039370359296321</v>
      </c>
      <c r="K435" s="70">
        <v>0.90926351061113175</v>
      </c>
      <c r="L435" s="70">
        <v>0.96824924053230221</v>
      </c>
    </row>
    <row r="436" spans="1:20" x14ac:dyDescent="0.25">
      <c r="C436" s="78" t="s">
        <v>334</v>
      </c>
      <c r="D436">
        <v>3</v>
      </c>
      <c r="E436">
        <v>9</v>
      </c>
      <c r="F436" s="67" t="s">
        <v>338</v>
      </c>
      <c r="G436">
        <v>2.9000000000000001E-2</v>
      </c>
      <c r="H436">
        <v>6.9000000000000006E-2</v>
      </c>
      <c r="J436" s="70">
        <v>-0.84037586596127367</v>
      </c>
      <c r="K436" s="70">
        <v>3.0340676471181922</v>
      </c>
      <c r="L436" s="70">
        <v>-0.27697993706879831</v>
      </c>
    </row>
    <row r="437" spans="1:20" x14ac:dyDescent="0.25">
      <c r="C437" s="78" t="s">
        <v>335</v>
      </c>
      <c r="D437">
        <v>3</v>
      </c>
      <c r="E437">
        <v>12</v>
      </c>
      <c r="F437" s="67" t="s">
        <v>338</v>
      </c>
      <c r="G437">
        <v>0.10199999999999999</v>
      </c>
      <c r="H437">
        <v>5.5E-2</v>
      </c>
      <c r="J437" s="70">
        <v>2.376412617299128</v>
      </c>
      <c r="K437" s="70">
        <v>2.8063131436241009</v>
      </c>
      <c r="L437" s="70">
        <v>0.84680949547569218</v>
      </c>
    </row>
    <row r="438" spans="1:20" x14ac:dyDescent="0.25">
      <c r="C438" s="78" t="s">
        <v>336</v>
      </c>
      <c r="D438">
        <v>3</v>
      </c>
      <c r="E438">
        <v>12</v>
      </c>
      <c r="F438" s="67" t="s">
        <v>338</v>
      </c>
      <c r="G438">
        <v>0.1</v>
      </c>
      <c r="H438">
        <v>0.113</v>
      </c>
      <c r="J438" s="70">
        <v>-6.6711160559762561E-2</v>
      </c>
      <c r="K438" s="70">
        <v>4.1947342421410339</v>
      </c>
      <c r="L438" s="70">
        <v>-1.5903548761103999E-2</v>
      </c>
    </row>
    <row r="439" spans="1:20" x14ac:dyDescent="0.25">
      <c r="C439" s="78" t="s">
        <v>39</v>
      </c>
      <c r="D439">
        <v>4</v>
      </c>
      <c r="E439">
        <v>16</v>
      </c>
      <c r="F439" s="67" t="s">
        <v>338</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361</v>
      </c>
    </row>
    <row r="443" spans="1:20" x14ac:dyDescent="0.25">
      <c r="C443" s="67" t="s">
        <v>211</v>
      </c>
    </row>
    <row r="444" spans="1:20" x14ac:dyDescent="0.25">
      <c r="C444" s="67"/>
      <c r="F444" t="s">
        <v>255</v>
      </c>
      <c r="G444" t="s">
        <v>142</v>
      </c>
      <c r="H444" t="s">
        <v>147</v>
      </c>
      <c r="J444" t="s">
        <v>148</v>
      </c>
      <c r="K444" t="s">
        <v>147</v>
      </c>
      <c r="L444" t="s">
        <v>149</v>
      </c>
    </row>
    <row r="445" spans="1:20" x14ac:dyDescent="0.25">
      <c r="C445" s="67" t="s">
        <v>362</v>
      </c>
      <c r="D445">
        <v>3</v>
      </c>
      <c r="E445">
        <v>3</v>
      </c>
      <c r="F445" t="s">
        <v>256</v>
      </c>
      <c r="G445" s="67">
        <v>0.21</v>
      </c>
      <c r="H445" s="67">
        <v>0.02</v>
      </c>
      <c r="I445" s="67"/>
      <c r="J445" s="70">
        <v>6.56022367666107</v>
      </c>
      <c r="K445" s="70">
        <v>0.58710867039482684</v>
      </c>
      <c r="L445" s="70">
        <v>11.17378094969942</v>
      </c>
    </row>
    <row r="446" spans="1:20" x14ac:dyDescent="0.25">
      <c r="C446" s="67" t="s">
        <v>362</v>
      </c>
      <c r="D446">
        <v>3</v>
      </c>
      <c r="E446">
        <v>3</v>
      </c>
      <c r="F446" t="s">
        <v>257</v>
      </c>
      <c r="G446">
        <v>0.36</v>
      </c>
      <c r="H446" s="67">
        <v>0.02</v>
      </c>
      <c r="J446" s="70">
        <v>10.79316513508928</v>
      </c>
      <c r="K446" s="70">
        <v>0.54310375066220229</v>
      </c>
      <c r="L446" s="70">
        <v>19.873118390232541</v>
      </c>
    </row>
    <row r="447" spans="1:20" x14ac:dyDescent="0.25">
      <c r="C447" s="67" t="s">
        <v>362</v>
      </c>
      <c r="D447">
        <v>3</v>
      </c>
      <c r="E447">
        <v>3</v>
      </c>
      <c r="F447" t="s">
        <v>256</v>
      </c>
      <c r="G447">
        <v>0.27</v>
      </c>
      <c r="H447" s="67">
        <v>0.02</v>
      </c>
      <c r="J447" s="70">
        <v>8.2932132831999397</v>
      </c>
      <c r="K447" s="70">
        <v>0.56846831119789987</v>
      </c>
      <c r="L447" s="70">
        <v>14.58869935199051</v>
      </c>
    </row>
    <row r="448" spans="1:20" x14ac:dyDescent="0.25">
      <c r="C448" s="67" t="s">
        <v>362</v>
      </c>
      <c r="D448">
        <v>3</v>
      </c>
      <c r="E448">
        <v>3</v>
      </c>
      <c r="F448" t="s">
        <v>257</v>
      </c>
      <c r="G448">
        <v>0.36</v>
      </c>
      <c r="H448" s="67">
        <v>0.03</v>
      </c>
      <c r="J448" s="70">
        <v>10.79316513508928</v>
      </c>
      <c r="K448" s="70">
        <v>0.81465562599330343</v>
      </c>
      <c r="L448" s="70">
        <v>13.24874559348836</v>
      </c>
    </row>
    <row r="449" spans="3:12" x14ac:dyDescent="0.25">
      <c r="C449" s="67" t="s">
        <v>362</v>
      </c>
      <c r="D449">
        <v>3</v>
      </c>
      <c r="E449">
        <v>3</v>
      </c>
      <c r="F449" t="s">
        <v>256</v>
      </c>
      <c r="G449">
        <v>0.28000000000000003</v>
      </c>
      <c r="H449" s="67">
        <v>0.04</v>
      </c>
      <c r="J449" s="70">
        <v>8.576704663796253</v>
      </c>
      <c r="K449" s="70">
        <v>1.131007340247878</v>
      </c>
      <c r="L449" s="70">
        <v>7.5832440326307129</v>
      </c>
    </row>
    <row r="450" spans="3:12" x14ac:dyDescent="0.25">
      <c r="C450" s="67" t="s">
        <v>362</v>
      </c>
      <c r="D450">
        <v>3</v>
      </c>
      <c r="E450">
        <v>3</v>
      </c>
      <c r="F450" t="s">
        <v>257</v>
      </c>
      <c r="G450">
        <v>0.36</v>
      </c>
      <c r="H450" s="67">
        <v>0.03</v>
      </c>
      <c r="J450" s="70">
        <v>10.79316513508928</v>
      </c>
      <c r="K450" s="70">
        <v>0.81465562599330343</v>
      </c>
      <c r="L450" s="70">
        <v>13.24874559348836</v>
      </c>
    </row>
    <row r="451" spans="3:12" x14ac:dyDescent="0.25">
      <c r="C451" s="67" t="s">
        <v>362</v>
      </c>
      <c r="D451">
        <v>3</v>
      </c>
      <c r="E451">
        <v>3</v>
      </c>
      <c r="F451" t="s">
        <v>256</v>
      </c>
      <c r="G451">
        <v>0.27</v>
      </c>
      <c r="H451" s="67">
        <v>0.04</v>
      </c>
      <c r="J451" s="70">
        <v>8.2932132831999397</v>
      </c>
      <c r="K451" s="70">
        <v>1.1369366223958</v>
      </c>
      <c r="L451" s="70">
        <v>7.2943496759952531</v>
      </c>
    </row>
    <row r="452" spans="3:12" x14ac:dyDescent="0.25">
      <c r="C452" s="67" t="s">
        <v>362</v>
      </c>
      <c r="D452">
        <v>3</v>
      </c>
      <c r="E452">
        <v>3</v>
      </c>
      <c r="F452" t="s">
        <v>257</v>
      </c>
      <c r="G452">
        <v>0.34</v>
      </c>
      <c r="H452" s="67">
        <v>0.03</v>
      </c>
      <c r="J452" s="70">
        <v>10.247377144973321</v>
      </c>
      <c r="K452" s="70">
        <v>0.82274162048487554</v>
      </c>
      <c r="L452" s="70">
        <v>12.45515832654014</v>
      </c>
    </row>
    <row r="453" spans="3:12" x14ac:dyDescent="0.25">
      <c r="C453" s="67" t="s">
        <v>362</v>
      </c>
      <c r="D453">
        <v>3</v>
      </c>
      <c r="E453">
        <v>3</v>
      </c>
      <c r="F453" t="s">
        <v>256</v>
      </c>
      <c r="G453">
        <v>0.24</v>
      </c>
      <c r="H453" s="67">
        <v>0.03</v>
      </c>
      <c r="J453" s="70">
        <v>7.4337070988966358</v>
      </c>
      <c r="K453" s="70">
        <v>0.8664008637007794</v>
      </c>
      <c r="L453" s="70">
        <v>8.5799857898848355</v>
      </c>
    </row>
    <row r="454" spans="3:12" x14ac:dyDescent="0.25">
      <c r="C454" s="67" t="s">
        <v>362</v>
      </c>
      <c r="D454">
        <v>3</v>
      </c>
      <c r="E454">
        <v>3</v>
      </c>
      <c r="F454" t="s">
        <v>257</v>
      </c>
      <c r="G454">
        <v>0.36</v>
      </c>
      <c r="H454" s="67">
        <v>0.03</v>
      </c>
      <c r="J454" s="70">
        <v>10.79316513508928</v>
      </c>
      <c r="K454" s="70">
        <v>0.81465562599330343</v>
      </c>
      <c r="L454" s="70">
        <v>13.24874559348836</v>
      </c>
    </row>
    <row r="455" spans="3:12" x14ac:dyDescent="0.25">
      <c r="C455" s="67" t="s">
        <v>362</v>
      </c>
      <c r="D455">
        <v>3</v>
      </c>
      <c r="E455">
        <v>3</v>
      </c>
      <c r="F455" t="s">
        <v>256</v>
      </c>
      <c r="G455">
        <v>0.25</v>
      </c>
      <c r="H455" s="67">
        <v>0.03</v>
      </c>
      <c r="J455" s="70">
        <v>7.7217345015941907</v>
      </c>
      <c r="K455" s="70">
        <v>0.86177387601275335</v>
      </c>
      <c r="L455" s="70">
        <v>8.9602791596805353</v>
      </c>
    </row>
    <row r="456" spans="3:12" x14ac:dyDescent="0.25">
      <c r="C456" s="67" t="s">
        <v>362</v>
      </c>
      <c r="D456">
        <v>3</v>
      </c>
      <c r="E456">
        <v>3</v>
      </c>
      <c r="F456" t="s">
        <v>257</v>
      </c>
      <c r="G456">
        <v>0.42</v>
      </c>
      <c r="H456" s="67">
        <v>0.03</v>
      </c>
      <c r="J456" s="70">
        <v>12.399086461422669</v>
      </c>
      <c r="K456" s="70">
        <v>0.79154286240438487</v>
      </c>
      <c r="L456" s="70">
        <v>15.66445362637633</v>
      </c>
    </row>
    <row r="457" spans="3:12" x14ac:dyDescent="0.25">
      <c r="C457" s="67" t="s">
        <v>362</v>
      </c>
      <c r="D457">
        <v>3</v>
      </c>
      <c r="E457">
        <v>3</v>
      </c>
      <c r="F457" t="s">
        <v>256</v>
      </c>
      <c r="G457">
        <v>0.23</v>
      </c>
      <c r="H457" s="67">
        <v>0.03</v>
      </c>
      <c r="J457" s="70">
        <v>7.1441269690773126</v>
      </c>
      <c r="K457" s="70">
        <v>0.87109046316323002</v>
      </c>
      <c r="L457" s="70">
        <v>8.2013605603424047</v>
      </c>
    </row>
    <row r="458" spans="3:12" x14ac:dyDescent="0.25">
      <c r="C458" s="67" t="s">
        <v>362</v>
      </c>
      <c r="D458">
        <v>3</v>
      </c>
      <c r="E458">
        <v>3</v>
      </c>
      <c r="F458" t="s">
        <v>257</v>
      </c>
      <c r="G458">
        <v>0.41</v>
      </c>
      <c r="H458" s="67">
        <v>0.03</v>
      </c>
      <c r="J458" s="70">
        <v>12.13461704540997</v>
      </c>
      <c r="K458" s="70">
        <v>0.79528097195326231</v>
      </c>
      <c r="L458" s="70">
        <v>15.25827660079249</v>
      </c>
    </row>
    <row r="459" spans="3:12" x14ac:dyDescent="0.25">
      <c r="C459" s="67" t="s">
        <v>362</v>
      </c>
      <c r="D459">
        <v>3</v>
      </c>
      <c r="E459">
        <v>3</v>
      </c>
      <c r="F459" t="s">
        <v>256</v>
      </c>
      <c r="G459">
        <v>0.21</v>
      </c>
      <c r="H459" s="67">
        <v>0.03</v>
      </c>
      <c r="J459" s="70">
        <v>6.56022367666107</v>
      </c>
      <c r="K459" s="70">
        <v>0.88066300559224031</v>
      </c>
      <c r="L459" s="70">
        <v>7.4491872997996103</v>
      </c>
    </row>
    <row r="460" spans="3:12" x14ac:dyDescent="0.25">
      <c r="C460" s="67" t="s">
        <v>362</v>
      </c>
      <c r="D460">
        <v>3</v>
      </c>
      <c r="E460">
        <v>3</v>
      </c>
      <c r="F460" t="s">
        <v>257</v>
      </c>
      <c r="G460">
        <v>0.37</v>
      </c>
      <c r="H460" s="67">
        <v>0.03</v>
      </c>
      <c r="J460" s="70">
        <v>11.064054147667219</v>
      </c>
      <c r="K460" s="70">
        <v>0.81068652662530805</v>
      </c>
      <c r="L460" s="70">
        <v>13.647758762840439</v>
      </c>
    </row>
    <row r="461" spans="3:12" x14ac:dyDescent="0.25">
      <c r="C461" s="67" t="s">
        <v>362</v>
      </c>
      <c r="D461">
        <v>3</v>
      </c>
      <c r="E461">
        <v>3</v>
      </c>
      <c r="F461" t="s">
        <v>256</v>
      </c>
      <c r="G461">
        <v>0.25</v>
      </c>
      <c r="H461" s="67">
        <v>0.03</v>
      </c>
      <c r="J461" s="70">
        <v>7.7217345015941907</v>
      </c>
      <c r="K461" s="70">
        <v>0.86177387601275335</v>
      </c>
      <c r="L461" s="70">
        <v>8.9602791596805353</v>
      </c>
    </row>
    <row r="462" spans="3:12" x14ac:dyDescent="0.25">
      <c r="C462" s="67" t="s">
        <v>362</v>
      </c>
      <c r="D462">
        <v>3</v>
      </c>
      <c r="E462">
        <v>3</v>
      </c>
      <c r="F462" t="s">
        <v>257</v>
      </c>
      <c r="G462">
        <v>0.32</v>
      </c>
      <c r="H462" s="67">
        <v>0.03</v>
      </c>
      <c r="J462" s="70">
        <v>9.6961310486523686</v>
      </c>
      <c r="K462" s="70">
        <v>0.83103129582312396</v>
      </c>
      <c r="L462" s="70">
        <v>11.66758832956886</v>
      </c>
    </row>
    <row r="463" spans="3:12" x14ac:dyDescent="0.25">
      <c r="C463" s="67" t="s">
        <v>362</v>
      </c>
      <c r="D463">
        <v>3</v>
      </c>
      <c r="E463">
        <v>3</v>
      </c>
      <c r="F463" t="s">
        <v>256</v>
      </c>
      <c r="G463">
        <v>0.21</v>
      </c>
      <c r="H463" s="67">
        <v>0.03</v>
      </c>
      <c r="J463" s="70">
        <v>6.56022367666107</v>
      </c>
      <c r="K463" s="70">
        <v>0.88066300559224031</v>
      </c>
      <c r="L463" s="70">
        <v>7.4491872997996103</v>
      </c>
    </row>
    <row r="464" spans="3:12" x14ac:dyDescent="0.25">
      <c r="C464" s="67" t="s">
        <v>362</v>
      </c>
      <c r="D464">
        <v>3</v>
      </c>
      <c r="E464">
        <v>3</v>
      </c>
      <c r="F464" t="s">
        <v>257</v>
      </c>
      <c r="G464">
        <v>0.33</v>
      </c>
      <c r="H464" s="67">
        <v>0.03</v>
      </c>
      <c r="J464" s="70">
        <v>9.9724448886266757</v>
      </c>
      <c r="K464" s="70">
        <v>0.82686048788441091</v>
      </c>
      <c r="L464" s="70">
        <v>12.060613652179679</v>
      </c>
    </row>
    <row r="465" spans="1:15" x14ac:dyDescent="0.25">
      <c r="C465" s="67" t="s">
        <v>362</v>
      </c>
      <c r="D465">
        <v>3</v>
      </c>
      <c r="E465">
        <v>3</v>
      </c>
      <c r="F465" t="s">
        <v>256</v>
      </c>
      <c r="G465">
        <v>0.21</v>
      </c>
      <c r="H465" s="67">
        <v>0.04</v>
      </c>
      <c r="J465" s="70">
        <v>6.56022367666107</v>
      </c>
      <c r="K465" s="70">
        <v>1.1742173407896539</v>
      </c>
      <c r="L465" s="70">
        <v>5.5868904748497084</v>
      </c>
    </row>
    <row r="466" spans="1:15" x14ac:dyDescent="0.25">
      <c r="C466" s="67" t="s">
        <v>362</v>
      </c>
      <c r="D466">
        <v>3</v>
      </c>
      <c r="E466">
        <v>3</v>
      </c>
      <c r="F466" t="s">
        <v>257</v>
      </c>
      <c r="G466">
        <v>0.25</v>
      </c>
      <c r="H466" s="67">
        <v>0.03</v>
      </c>
      <c r="J466" s="70">
        <v>7.7217345015941907</v>
      </c>
      <c r="K466" s="70">
        <v>0.86177387601275335</v>
      </c>
      <c r="L466" s="70">
        <v>8.9602791596805353</v>
      </c>
    </row>
    <row r="467" spans="1:15" x14ac:dyDescent="0.25">
      <c r="C467" s="67" t="s">
        <v>362</v>
      </c>
      <c r="D467">
        <v>3</v>
      </c>
      <c r="E467">
        <v>3</v>
      </c>
      <c r="F467" t="s">
        <v>256</v>
      </c>
      <c r="G467">
        <v>0.15</v>
      </c>
      <c r="H467" s="67">
        <v>0.04</v>
      </c>
      <c r="J467" s="70">
        <v>4.7689553171647248</v>
      </c>
      <c r="K467" s="70">
        <v>1.2147125254164031</v>
      </c>
      <c r="L467" s="70">
        <v>3.9259950131245498</v>
      </c>
    </row>
    <row r="468" spans="1:15" x14ac:dyDescent="0.25">
      <c r="C468" s="67" t="s">
        <v>362</v>
      </c>
      <c r="D468">
        <v>3</v>
      </c>
      <c r="E468">
        <v>3</v>
      </c>
      <c r="F468" t="s">
        <v>257</v>
      </c>
      <c r="G468">
        <v>0.21</v>
      </c>
      <c r="H468" s="67">
        <v>0.03</v>
      </c>
      <c r="J468" s="70">
        <v>6.56022367666107</v>
      </c>
      <c r="K468" s="70">
        <v>0.88066300559224031</v>
      </c>
      <c r="L468" s="70">
        <v>7.4491872997996103</v>
      </c>
    </row>
    <row r="471" spans="1:15" x14ac:dyDescent="0.25">
      <c r="A471" s="72" t="s">
        <v>363</v>
      </c>
      <c r="C471" s="67"/>
    </row>
    <row r="472" spans="1:15" x14ac:dyDescent="0.25">
      <c r="C472" s="67"/>
      <c r="D472" t="s">
        <v>4370</v>
      </c>
      <c r="E472" t="s">
        <v>197</v>
      </c>
      <c r="F472" t="s">
        <v>368</v>
      </c>
      <c r="G472" t="s">
        <v>369</v>
      </c>
      <c r="H472" t="s">
        <v>255</v>
      </c>
      <c r="I472" t="s">
        <v>142</v>
      </c>
      <c r="J472" t="s">
        <v>210</v>
      </c>
      <c r="K472" t="s">
        <v>147</v>
      </c>
      <c r="M472" t="s">
        <v>148</v>
      </c>
      <c r="N472" t="s">
        <v>147</v>
      </c>
      <c r="O472" t="s">
        <v>210</v>
      </c>
    </row>
    <row r="473" spans="1:15" x14ac:dyDescent="0.25">
      <c r="C473" s="67" t="s">
        <v>365</v>
      </c>
      <c r="D473">
        <v>1</v>
      </c>
      <c r="E473">
        <v>7</v>
      </c>
      <c r="F473">
        <v>7</v>
      </c>
      <c r="G473" t="s">
        <v>370</v>
      </c>
      <c r="H473" t="s">
        <v>256</v>
      </c>
      <c r="I473" s="67">
        <v>0.35</v>
      </c>
      <c r="J473" s="67">
        <v>2.67</v>
      </c>
      <c r="K473" s="171">
        <f>I473/J473</f>
        <v>0.13108614232209737</v>
      </c>
      <c r="M473" s="70">
        <v>4.3804367694820989</v>
      </c>
      <c r="N473" s="70">
        <v>1.447918390476933</v>
      </c>
      <c r="O473" s="70">
        <v>3.0253340231690951</v>
      </c>
    </row>
    <row r="474" spans="1:15" x14ac:dyDescent="0.25">
      <c r="C474" s="67" t="s">
        <v>366</v>
      </c>
      <c r="D474">
        <v>1</v>
      </c>
      <c r="E474">
        <v>4</v>
      </c>
      <c r="F474">
        <v>11</v>
      </c>
      <c r="G474" t="s">
        <v>370</v>
      </c>
      <c r="H474" t="s">
        <v>256</v>
      </c>
      <c r="I474">
        <v>0.69</v>
      </c>
      <c r="J474" s="67">
        <v>5.8</v>
      </c>
      <c r="K474" s="171">
        <f t="shared" ref="K474:K490" si="41">I474/J474</f>
        <v>0.1189655172413793</v>
      </c>
      <c r="M474" s="70">
        <v>4.8858671588744906</v>
      </c>
      <c r="N474" s="70">
        <v>0.67121040547961819</v>
      </c>
      <c r="O474" s="70">
        <v>7.2791886403835759</v>
      </c>
    </row>
    <row r="475" spans="1:15" x14ac:dyDescent="0.25">
      <c r="C475" s="67" t="s">
        <v>367</v>
      </c>
      <c r="D475">
        <v>1</v>
      </c>
      <c r="E475">
        <v>3</v>
      </c>
      <c r="F475">
        <v>14</v>
      </c>
      <c r="G475" t="s">
        <v>370</v>
      </c>
      <c r="H475" t="s">
        <v>256</v>
      </c>
      <c r="I475">
        <v>1.39</v>
      </c>
      <c r="J475" s="67">
        <v>10.3</v>
      </c>
      <c r="K475" s="171">
        <f t="shared" si="41"/>
        <v>0.13495145631067959</v>
      </c>
      <c r="M475" s="70">
        <v>6.4212661122804437</v>
      </c>
      <c r="N475" s="70">
        <v>0.42922010891448359</v>
      </c>
      <c r="O475" s="70">
        <v>14.96031052347502</v>
      </c>
    </row>
    <row r="476" spans="1:15" x14ac:dyDescent="0.25">
      <c r="C476" s="67" t="s">
        <v>365</v>
      </c>
      <c r="D476">
        <v>1</v>
      </c>
      <c r="E476">
        <v>7</v>
      </c>
      <c r="F476">
        <v>7</v>
      </c>
      <c r="G476" t="s">
        <v>371</v>
      </c>
      <c r="H476" t="s">
        <v>256</v>
      </c>
      <c r="I476">
        <v>0.37</v>
      </c>
      <c r="J476" s="67">
        <v>4.28</v>
      </c>
      <c r="K476" s="171">
        <f t="shared" si="41"/>
        <v>8.6448598130841117E-2</v>
      </c>
      <c r="M476" s="70">
        <v>4.5999578662455853</v>
      </c>
      <c r="N476" s="70">
        <v>0.94291133702627505</v>
      </c>
      <c r="O476" s="70">
        <v>4.8784627839482679</v>
      </c>
    </row>
    <row r="477" spans="1:15" x14ac:dyDescent="0.25">
      <c r="C477" s="67" t="s">
        <v>366</v>
      </c>
      <c r="D477">
        <v>1</v>
      </c>
      <c r="E477">
        <v>4</v>
      </c>
      <c r="F477">
        <v>11</v>
      </c>
      <c r="G477" t="s">
        <v>371</v>
      </c>
      <c r="H477" t="s">
        <v>256</v>
      </c>
      <c r="I477">
        <v>0.75</v>
      </c>
      <c r="J477" s="67">
        <v>8.25</v>
      </c>
      <c r="K477" s="171">
        <f t="shared" si="41"/>
        <v>9.0909090909090912E-2</v>
      </c>
      <c r="M477" s="70">
        <v>5.2190479974227433</v>
      </c>
      <c r="N477" s="70">
        <v>0.49690223375406262</v>
      </c>
      <c r="O477" s="70">
        <v>10.503168717904909</v>
      </c>
    </row>
    <row r="478" spans="1:15" x14ac:dyDescent="0.25">
      <c r="C478" s="67" t="s">
        <v>367</v>
      </c>
      <c r="D478">
        <v>1</v>
      </c>
      <c r="E478">
        <v>3</v>
      </c>
      <c r="F478">
        <v>14</v>
      </c>
      <c r="G478" t="s">
        <v>371</v>
      </c>
      <c r="H478" t="s">
        <v>256</v>
      </c>
      <c r="I478">
        <v>1.72</v>
      </c>
      <c r="J478" s="67">
        <v>5.86</v>
      </c>
      <c r="K478" s="171">
        <f t="shared" si="41"/>
        <v>0.29351535836177473</v>
      </c>
      <c r="M478" s="70">
        <v>7.4089907926705001</v>
      </c>
      <c r="N478" s="70">
        <v>0.82789360356584163</v>
      </c>
      <c r="O478" s="70">
        <v>8.9492064689943813</v>
      </c>
    </row>
    <row r="479" spans="1:15" x14ac:dyDescent="0.25">
      <c r="C479" s="67" t="s">
        <v>365</v>
      </c>
      <c r="D479">
        <v>1</v>
      </c>
      <c r="E479">
        <v>7</v>
      </c>
      <c r="F479">
        <v>7</v>
      </c>
      <c r="G479" t="s">
        <v>372</v>
      </c>
      <c r="H479" t="s">
        <v>256</v>
      </c>
      <c r="I479">
        <v>0.42</v>
      </c>
      <c r="J479" s="67">
        <v>2.2999999999999998</v>
      </c>
      <c r="K479" s="171">
        <f t="shared" si="41"/>
        <v>0.18260869565217391</v>
      </c>
      <c r="M479" s="70">
        <v>5.1369751024905153</v>
      </c>
      <c r="N479" s="70">
        <v>1.931481477694253</v>
      </c>
      <c r="O479" s="70">
        <v>2.6596036057373369</v>
      </c>
    </row>
    <row r="480" spans="1:15" x14ac:dyDescent="0.25">
      <c r="C480" s="67" t="s">
        <v>366</v>
      </c>
      <c r="D480">
        <v>1</v>
      </c>
      <c r="E480">
        <v>4</v>
      </c>
      <c r="F480">
        <v>11</v>
      </c>
      <c r="G480" t="s">
        <v>372</v>
      </c>
      <c r="H480" t="s">
        <v>256</v>
      </c>
      <c r="I480">
        <v>0.6</v>
      </c>
      <c r="J480" s="67">
        <v>3.1</v>
      </c>
      <c r="K480" s="171">
        <f t="shared" si="41"/>
        <v>0.19354838709677419</v>
      </c>
      <c r="M480" s="70">
        <v>4.3653567670318472</v>
      </c>
      <c r="N480" s="70">
        <v>1.1477128676726369</v>
      </c>
      <c r="O480" s="70">
        <v>3.803526901187432</v>
      </c>
    </row>
    <row r="481" spans="1:15" x14ac:dyDescent="0.25">
      <c r="C481" s="67" t="s">
        <v>367</v>
      </c>
      <c r="D481">
        <v>1</v>
      </c>
      <c r="E481">
        <v>3</v>
      </c>
      <c r="F481">
        <v>14</v>
      </c>
      <c r="G481" t="s">
        <v>372</v>
      </c>
      <c r="H481" t="s">
        <v>256</v>
      </c>
      <c r="I481">
        <v>2.27</v>
      </c>
      <c r="J481" s="67">
        <v>4.1900000000000004</v>
      </c>
      <c r="K481" s="171">
        <f t="shared" si="41"/>
        <v>0.54176610978520279</v>
      </c>
      <c r="M481" s="70">
        <v>8.8311982624496466</v>
      </c>
      <c r="N481" s="70">
        <v>1.2879216886393501</v>
      </c>
      <c r="O481" s="70">
        <v>6.8569372970025348</v>
      </c>
    </row>
    <row r="482" spans="1:15" x14ac:dyDescent="0.25">
      <c r="C482" s="67" t="s">
        <v>365</v>
      </c>
      <c r="D482">
        <v>1</v>
      </c>
      <c r="E482">
        <v>7</v>
      </c>
      <c r="F482">
        <v>7</v>
      </c>
      <c r="G482" t="s">
        <v>370</v>
      </c>
      <c r="H482" t="s">
        <v>257</v>
      </c>
      <c r="I482">
        <v>0.61</v>
      </c>
      <c r="J482">
        <v>1.96</v>
      </c>
      <c r="K482" s="171">
        <f t="shared" si="41"/>
        <v>0.31122448979591838</v>
      </c>
      <c r="M482" s="70">
        <v>7.0401117231130961</v>
      </c>
      <c r="N482" s="70">
        <v>2.9559453556986668</v>
      </c>
      <c r="O482" s="70">
        <v>2.3816785751944649</v>
      </c>
    </row>
    <row r="483" spans="1:15" x14ac:dyDescent="0.25">
      <c r="C483" s="67" t="s">
        <v>366</v>
      </c>
      <c r="D483">
        <v>1</v>
      </c>
      <c r="E483">
        <v>4</v>
      </c>
      <c r="F483">
        <v>11</v>
      </c>
      <c r="G483" t="s">
        <v>370</v>
      </c>
      <c r="H483" t="s">
        <v>257</v>
      </c>
      <c r="I483">
        <v>1.02</v>
      </c>
      <c r="J483">
        <v>3.73</v>
      </c>
      <c r="K483" s="171">
        <f t="shared" si="41"/>
        <v>0.27345844504021449</v>
      </c>
      <c r="M483" s="70">
        <v>6.6004935420180164</v>
      </c>
      <c r="N483" s="70">
        <v>1.31191742594598</v>
      </c>
      <c r="O483" s="70">
        <v>5.0311806303347328</v>
      </c>
    </row>
    <row r="484" spans="1:15" x14ac:dyDescent="0.25">
      <c r="C484" s="67" t="s">
        <v>367</v>
      </c>
      <c r="D484">
        <v>1</v>
      </c>
      <c r="E484">
        <v>3</v>
      </c>
      <c r="F484">
        <v>14</v>
      </c>
      <c r="G484" t="s">
        <v>370</v>
      </c>
      <c r="H484" t="s">
        <v>257</v>
      </c>
      <c r="I484">
        <v>1.85</v>
      </c>
      <c r="J484">
        <v>6.21</v>
      </c>
      <c r="K484" s="171">
        <f t="shared" si="41"/>
        <v>0.29790660225442833</v>
      </c>
      <c r="M484" s="70">
        <v>7.7677755392428827</v>
      </c>
      <c r="N484" s="70">
        <v>0.80462987076224901</v>
      </c>
      <c r="O484" s="70">
        <v>9.6538493306049471</v>
      </c>
    </row>
    <row r="485" spans="1:15" x14ac:dyDescent="0.25">
      <c r="C485" s="67" t="s">
        <v>365</v>
      </c>
      <c r="D485">
        <v>1</v>
      </c>
      <c r="E485">
        <v>7</v>
      </c>
      <c r="F485">
        <v>7</v>
      </c>
      <c r="G485" t="s">
        <v>371</v>
      </c>
      <c r="H485" t="s">
        <v>257</v>
      </c>
      <c r="I485">
        <v>0.36</v>
      </c>
      <c r="J485">
        <v>2.66</v>
      </c>
      <c r="K485" s="171">
        <f t="shared" si="41"/>
        <v>0.13533834586466165</v>
      </c>
      <c r="M485" s="70">
        <v>4.4905432052525276</v>
      </c>
      <c r="N485" s="70">
        <v>1.4854597978885331</v>
      </c>
      <c r="O485" s="70">
        <v>3.022998812647431</v>
      </c>
    </row>
    <row r="486" spans="1:15" x14ac:dyDescent="0.25">
      <c r="C486" s="67" t="s">
        <v>366</v>
      </c>
      <c r="D486">
        <v>1</v>
      </c>
      <c r="E486">
        <v>4</v>
      </c>
      <c r="F486">
        <v>11</v>
      </c>
      <c r="G486" t="s">
        <v>371</v>
      </c>
      <c r="H486" t="s">
        <v>257</v>
      </c>
      <c r="I486">
        <v>0.84</v>
      </c>
      <c r="J486">
        <v>6.23</v>
      </c>
      <c r="K486" s="171">
        <f t="shared" si="41"/>
        <v>0.1348314606741573</v>
      </c>
      <c r="M486" s="70">
        <v>5.6998442929814042</v>
      </c>
      <c r="N486" s="70">
        <v>0.70413361655403528</v>
      </c>
      <c r="O486" s="70">
        <v>8.0948333654000422</v>
      </c>
    </row>
    <row r="487" spans="1:15" x14ac:dyDescent="0.25">
      <c r="C487" s="67" t="s">
        <v>367</v>
      </c>
      <c r="D487">
        <v>1</v>
      </c>
      <c r="E487">
        <v>3</v>
      </c>
      <c r="F487">
        <v>14</v>
      </c>
      <c r="G487" t="s">
        <v>371</v>
      </c>
      <c r="H487" t="s">
        <v>257</v>
      </c>
      <c r="I487">
        <v>2.29</v>
      </c>
      <c r="J487">
        <v>6.01</v>
      </c>
      <c r="K487" s="171">
        <f t="shared" si="41"/>
        <v>0.38103161397670549</v>
      </c>
      <c r="M487" s="70">
        <v>8.8786090809269247</v>
      </c>
      <c r="N487" s="70">
        <v>0.90069891762145815</v>
      </c>
      <c r="O487" s="70">
        <v>9.8574661379335513</v>
      </c>
    </row>
    <row r="488" spans="1:15" x14ac:dyDescent="0.25">
      <c r="C488" s="67" t="s">
        <v>365</v>
      </c>
      <c r="D488">
        <v>1</v>
      </c>
      <c r="E488">
        <v>7</v>
      </c>
      <c r="F488">
        <v>7</v>
      </c>
      <c r="G488" t="s">
        <v>372</v>
      </c>
      <c r="H488" t="s">
        <v>257</v>
      </c>
      <c r="I488">
        <v>0.68</v>
      </c>
      <c r="J488">
        <v>4.5</v>
      </c>
      <c r="K488" s="171">
        <f t="shared" si="41"/>
        <v>0.15111111111111111</v>
      </c>
      <c r="M488" s="70">
        <v>7.6928921298799144</v>
      </c>
      <c r="N488" s="70">
        <v>1.3838088935812229</v>
      </c>
      <c r="O488" s="70">
        <v>5.5592157020837778</v>
      </c>
    </row>
    <row r="489" spans="1:15" x14ac:dyDescent="0.25">
      <c r="C489" s="67" t="s">
        <v>366</v>
      </c>
      <c r="D489">
        <v>1</v>
      </c>
      <c r="E489">
        <v>4</v>
      </c>
      <c r="F489">
        <v>11</v>
      </c>
      <c r="G489" t="s">
        <v>372</v>
      </c>
      <c r="H489" t="s">
        <v>257</v>
      </c>
      <c r="I489">
        <v>0.83</v>
      </c>
      <c r="J489">
        <v>4.54</v>
      </c>
      <c r="K489" s="171">
        <f t="shared" si="41"/>
        <v>0.18281938325991187</v>
      </c>
      <c r="M489" s="70">
        <v>5.6474915918135693</v>
      </c>
      <c r="N489" s="70">
        <v>0.95948381797178739</v>
      </c>
      <c r="O489" s="70">
        <v>5.8859685656310132</v>
      </c>
    </row>
    <row r="490" spans="1:15" x14ac:dyDescent="0.25">
      <c r="C490" s="67" t="s">
        <v>367</v>
      </c>
      <c r="D490">
        <v>1</v>
      </c>
      <c r="E490">
        <v>3</v>
      </c>
      <c r="F490">
        <v>14</v>
      </c>
      <c r="G490" t="s">
        <v>372</v>
      </c>
      <c r="H490" t="s">
        <v>257</v>
      </c>
      <c r="I490">
        <v>2.06</v>
      </c>
      <c r="J490">
        <v>6.37</v>
      </c>
      <c r="K490" s="171">
        <f t="shared" si="41"/>
        <v>0.32339089481946626</v>
      </c>
      <c r="M490" s="70">
        <v>8.3164424543858964</v>
      </c>
      <c r="N490" s="70">
        <v>0.81765992644689711</v>
      </c>
      <c r="O490" s="70">
        <v>10.17102854792531</v>
      </c>
    </row>
    <row r="493" spans="1:15" x14ac:dyDescent="0.25">
      <c r="A493" s="72" t="s">
        <v>373</v>
      </c>
      <c r="C493" t="s">
        <v>375</v>
      </c>
      <c r="D493" t="s">
        <v>376</v>
      </c>
      <c r="E493" t="s">
        <v>377</v>
      </c>
      <c r="F493" t="s">
        <v>378</v>
      </c>
      <c r="G493" t="s">
        <v>210</v>
      </c>
      <c r="H493" t="s">
        <v>142</v>
      </c>
      <c r="I493" t="s">
        <v>147</v>
      </c>
      <c r="K493" t="s">
        <v>148</v>
      </c>
      <c r="L493" t="s">
        <v>147</v>
      </c>
      <c r="M493" t="s">
        <v>210</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390</v>
      </c>
    </row>
    <row r="505" spans="1:13" x14ac:dyDescent="0.25">
      <c r="C505" t="s">
        <v>197</v>
      </c>
      <c r="D505" t="s">
        <v>337</v>
      </c>
      <c r="E505" t="s">
        <v>142</v>
      </c>
      <c r="F505" t="s">
        <v>147</v>
      </c>
      <c r="H505" t="s">
        <v>148</v>
      </c>
      <c r="I505" t="s">
        <v>147</v>
      </c>
      <c r="J505" t="s">
        <v>149</v>
      </c>
    </row>
    <row r="506" spans="1:13" x14ac:dyDescent="0.25">
      <c r="B506" s="78" t="s">
        <v>392</v>
      </c>
      <c r="C506">
        <v>3</v>
      </c>
      <c r="D506" s="67" t="s">
        <v>175</v>
      </c>
      <c r="E506" s="67">
        <v>0.20699999999999999</v>
      </c>
      <c r="F506" s="67">
        <v>1.7999999999999999E-2</v>
      </c>
      <c r="G506" s="67"/>
      <c r="H506" s="70">
        <v>6.4720844936184907</v>
      </c>
      <c r="I506" s="70">
        <v>0.52927299665427563</v>
      </c>
      <c r="J506" s="70">
        <v>12.22825372639613</v>
      </c>
    </row>
    <row r="507" spans="1:13" x14ac:dyDescent="0.25">
      <c r="B507" s="78" t="s">
        <v>391</v>
      </c>
      <c r="C507">
        <v>3</v>
      </c>
      <c r="D507" s="67" t="s">
        <v>175</v>
      </c>
      <c r="E507">
        <v>9.4E-2</v>
      </c>
      <c r="F507">
        <v>1.6E-2</v>
      </c>
      <c r="H507" s="70">
        <v>3.0399819644272301</v>
      </c>
      <c r="I507" s="70">
        <v>0.50232776094784748</v>
      </c>
      <c r="J507" s="70">
        <v>6.0517896894470971</v>
      </c>
    </row>
    <row r="508" spans="1:13" x14ac:dyDescent="0.25">
      <c r="B508" s="78" t="s">
        <v>39</v>
      </c>
      <c r="C508">
        <v>6</v>
      </c>
      <c r="D508" s="67" t="s">
        <v>175</v>
      </c>
      <c r="E508">
        <v>0.29799999999999999</v>
      </c>
      <c r="F508">
        <v>1.6E-2</v>
      </c>
      <c r="H508" s="70">
        <v>4.4429464893505077</v>
      </c>
      <c r="I508" s="70">
        <v>0.21457205236641089</v>
      </c>
      <c r="J508" s="70">
        <v>20.70608189813823</v>
      </c>
    </row>
    <row r="509" spans="1:13" x14ac:dyDescent="0.25">
      <c r="B509" s="78" t="s">
        <v>392</v>
      </c>
      <c r="C509">
        <v>3</v>
      </c>
      <c r="D509" s="67" t="s">
        <v>393</v>
      </c>
      <c r="E509">
        <v>0.16600000000000001</v>
      </c>
      <c r="F509">
        <v>1.7999999999999999E-2</v>
      </c>
      <c r="H509" s="70">
        <v>5.2526042050797814</v>
      </c>
      <c r="I509" s="70">
        <v>0.54160859796782046</v>
      </c>
      <c r="J509" s="70">
        <v>9.698155134147008</v>
      </c>
    </row>
    <row r="510" spans="1:13" x14ac:dyDescent="0.25">
      <c r="B510" s="78" t="s">
        <v>391</v>
      </c>
      <c r="C510">
        <v>3</v>
      </c>
      <c r="D510" s="67" t="s">
        <v>393</v>
      </c>
      <c r="E510">
        <v>7.6999999999999999E-2</v>
      </c>
      <c r="F510">
        <v>1.6E-2</v>
      </c>
      <c r="H510" s="70">
        <v>2.503470039176614</v>
      </c>
      <c r="I510" s="70">
        <v>0.50759997543386748</v>
      </c>
      <c r="J510" s="70">
        <v>4.9319743111429251</v>
      </c>
    </row>
    <row r="511" spans="1:13" x14ac:dyDescent="0.25">
      <c r="B511" s="78" t="s">
        <v>39</v>
      </c>
      <c r="C511">
        <v>6</v>
      </c>
      <c r="D511" s="67" t="s">
        <v>393</v>
      </c>
      <c r="E511">
        <v>0.249</v>
      </c>
      <c r="F511">
        <v>1.6E-2</v>
      </c>
      <c r="H511" s="70">
        <v>3.775238396309422</v>
      </c>
      <c r="I511" s="70">
        <v>0.22156442678688951</v>
      </c>
      <c r="J511" s="70">
        <v>17.039009605727969</v>
      </c>
    </row>
    <row r="512" spans="1:13" x14ac:dyDescent="0.25">
      <c r="B512" s="78" t="s">
        <v>392</v>
      </c>
      <c r="C512">
        <v>3</v>
      </c>
      <c r="D512" s="67" t="s">
        <v>394</v>
      </c>
      <c r="E512">
        <v>0.315</v>
      </c>
      <c r="F512">
        <v>5.2999999999999999E-2</v>
      </c>
      <c r="H512" s="70">
        <v>9.5574505834125745</v>
      </c>
      <c r="I512" s="70">
        <v>1.471874494530004</v>
      </c>
      <c r="J512" s="70">
        <v>6.4933869150741952</v>
      </c>
    </row>
    <row r="513" spans="1:10" x14ac:dyDescent="0.25">
      <c r="B513" s="78" t="s">
        <v>391</v>
      </c>
      <c r="C513">
        <v>3</v>
      </c>
      <c r="D513" s="67" t="s">
        <v>394</v>
      </c>
      <c r="E513">
        <v>0.17</v>
      </c>
      <c r="F513">
        <v>3.5000000000000003E-2</v>
      </c>
      <c r="H513" s="70">
        <v>5.3728243029631084</v>
      </c>
      <c r="I513" s="70">
        <v>1.050726168263165</v>
      </c>
      <c r="J513" s="70">
        <v>5.1134391292874239</v>
      </c>
    </row>
    <row r="514" spans="1:10" x14ac:dyDescent="0.25">
      <c r="B514" s="78" t="s">
        <v>39</v>
      </c>
      <c r="C514">
        <v>6</v>
      </c>
      <c r="D514" s="67" t="s">
        <v>394</v>
      </c>
      <c r="E514">
        <v>0.39300000000000002</v>
      </c>
      <c r="F514">
        <v>2.9000000000000001E-2</v>
      </c>
      <c r="H514" s="70">
        <v>5.6797683750887007</v>
      </c>
      <c r="I514" s="70">
        <v>0.36668022049265042</v>
      </c>
      <c r="J514" s="70">
        <v>15.489704809977731</v>
      </c>
    </row>
    <row r="515" spans="1:10" x14ac:dyDescent="0.25">
      <c r="B515" s="78" t="s">
        <v>392</v>
      </c>
      <c r="C515">
        <v>3</v>
      </c>
      <c r="D515" s="67" t="s">
        <v>395</v>
      </c>
      <c r="E515">
        <v>0.28899999999999998</v>
      </c>
      <c r="F515">
        <v>0.01</v>
      </c>
      <c r="H515" s="70">
        <v>8.8305872046383183</v>
      </c>
      <c r="I515" s="70">
        <v>0.2814341536194423</v>
      </c>
      <c r="J515" s="70">
        <v>31.37709866080829</v>
      </c>
    </row>
    <row r="516" spans="1:10" x14ac:dyDescent="0.25">
      <c r="B516" s="78" t="s">
        <v>391</v>
      </c>
      <c r="C516">
        <v>3</v>
      </c>
      <c r="D516" s="67" t="s">
        <v>395</v>
      </c>
      <c r="E516">
        <v>0.16600000000000001</v>
      </c>
      <c r="F516">
        <v>6.8000000000000005E-2</v>
      </c>
      <c r="H516" s="70">
        <v>5.2526042050797814</v>
      </c>
      <c r="I516" s="70">
        <v>2.046076925656211</v>
      </c>
      <c r="J516" s="70">
        <v>2.56715871198009</v>
      </c>
    </row>
    <row r="517" spans="1:10" x14ac:dyDescent="0.25">
      <c r="B517" s="78" t="s">
        <v>39</v>
      </c>
      <c r="C517">
        <v>6</v>
      </c>
      <c r="D517" s="67" t="s">
        <v>395</v>
      </c>
      <c r="E517">
        <v>0.373</v>
      </c>
      <c r="F517">
        <v>6.3E-2</v>
      </c>
      <c r="H517" s="70">
        <v>5.4253592348699966</v>
      </c>
      <c r="I517" s="70">
        <v>0.8062390910168501</v>
      </c>
      <c r="J517" s="70">
        <v>6.7292187830131018</v>
      </c>
    </row>
    <row r="518" spans="1:10" x14ac:dyDescent="0.25">
      <c r="B518" s="78" t="s">
        <v>392</v>
      </c>
      <c r="C518">
        <v>3</v>
      </c>
      <c r="D518" s="67" t="s">
        <v>396</v>
      </c>
      <c r="E518">
        <v>0.221</v>
      </c>
      <c r="F518">
        <v>0.01</v>
      </c>
      <c r="H518" s="70">
        <v>6.8821598431665576</v>
      </c>
      <c r="I518" s="70">
        <v>0.29178858816043279</v>
      </c>
      <c r="J518" s="70">
        <v>23.586117217793898</v>
      </c>
    </row>
    <row r="519" spans="1:10" x14ac:dyDescent="0.25">
      <c r="B519" s="78" t="s">
        <v>391</v>
      </c>
      <c r="C519">
        <v>3</v>
      </c>
      <c r="D519" s="67" t="s">
        <v>396</v>
      </c>
      <c r="E519">
        <v>0.155</v>
      </c>
      <c r="F519">
        <v>0.13700000000000001</v>
      </c>
      <c r="H519" s="70">
        <v>4.9205748562267893</v>
      </c>
      <c r="I519" s="70">
        <v>4.1483748211552864</v>
      </c>
      <c r="J519" s="70">
        <v>1.1861451938078369</v>
      </c>
    </row>
    <row r="520" spans="1:10" x14ac:dyDescent="0.25">
      <c r="B520" s="78" t="s">
        <v>39</v>
      </c>
      <c r="C520">
        <v>6</v>
      </c>
      <c r="D520" s="67" t="s">
        <v>396</v>
      </c>
      <c r="E520">
        <v>0.33100000000000002</v>
      </c>
      <c r="F520">
        <v>0.153</v>
      </c>
      <c r="H520" s="70">
        <v>4.8808848170151631</v>
      </c>
      <c r="I520" s="70">
        <v>2.0093633079142652</v>
      </c>
      <c r="J520" s="70">
        <v>2.4290703417300681</v>
      </c>
    </row>
    <row r="523" spans="1:10" x14ac:dyDescent="0.25">
      <c r="A523" s="72" t="s">
        <v>398</v>
      </c>
      <c r="C523" t="s">
        <v>399</v>
      </c>
    </row>
    <row r="525" spans="1:10" x14ac:dyDescent="0.25">
      <c r="A525" t="s">
        <v>401</v>
      </c>
      <c r="B525" t="s">
        <v>197</v>
      </c>
      <c r="C525" t="s">
        <v>326</v>
      </c>
    </row>
    <row r="526" spans="1:10" x14ac:dyDescent="0.25">
      <c r="A526" t="s">
        <v>400</v>
      </c>
      <c r="B526">
        <v>4</v>
      </c>
      <c r="C526">
        <v>4</v>
      </c>
    </row>
    <row r="527" spans="1:10" x14ac:dyDescent="0.25">
      <c r="A527" t="s">
        <v>402</v>
      </c>
      <c r="B527">
        <v>6</v>
      </c>
      <c r="C527">
        <v>10</v>
      </c>
    </row>
    <row r="528" spans="1:10" x14ac:dyDescent="0.25">
      <c r="A528" t="s">
        <v>403</v>
      </c>
      <c r="B528">
        <v>2</v>
      </c>
      <c r="C528">
        <v>12</v>
      </c>
    </row>
    <row r="529" spans="1:11" x14ac:dyDescent="0.25">
      <c r="A529" t="s">
        <v>404</v>
      </c>
      <c r="B529">
        <v>2</v>
      </c>
      <c r="C529">
        <v>14</v>
      </c>
    </row>
    <row r="530" spans="1:11" x14ac:dyDescent="0.25">
      <c r="A530" t="s">
        <v>245</v>
      </c>
      <c r="B530">
        <v>4</v>
      </c>
      <c r="C530">
        <v>16</v>
      </c>
    </row>
    <row r="531" spans="1:11" x14ac:dyDescent="0.25">
      <c r="A531" t="s">
        <v>405</v>
      </c>
      <c r="B531">
        <v>2</v>
      </c>
      <c r="C531">
        <v>18</v>
      </c>
    </row>
    <row r="532" spans="1:11" x14ac:dyDescent="0.25">
      <c r="A532" t="s">
        <v>406</v>
      </c>
      <c r="B532">
        <v>2</v>
      </c>
      <c r="C532">
        <v>18</v>
      </c>
    </row>
    <row r="533" spans="1:11" x14ac:dyDescent="0.25">
      <c r="A533" t="s">
        <v>407</v>
      </c>
      <c r="B533">
        <v>4</v>
      </c>
      <c r="C533">
        <v>22</v>
      </c>
    </row>
    <row r="536" spans="1:11" x14ac:dyDescent="0.25">
      <c r="D536" t="s">
        <v>414</v>
      </c>
    </row>
    <row r="538" spans="1:11" x14ac:dyDescent="0.25">
      <c r="B538" t="s">
        <v>413</v>
      </c>
      <c r="C538" t="s">
        <v>197</v>
      </c>
      <c r="D538" t="s">
        <v>326</v>
      </c>
      <c r="E538" t="s">
        <v>337</v>
      </c>
      <c r="F538" t="s">
        <v>142</v>
      </c>
      <c r="G538" t="s">
        <v>147</v>
      </c>
      <c r="I538" t="s">
        <v>148</v>
      </c>
      <c r="J538" t="s">
        <v>147</v>
      </c>
      <c r="K538" t="s">
        <v>149</v>
      </c>
    </row>
    <row r="539" spans="1:11" x14ac:dyDescent="0.25">
      <c r="B539" t="s">
        <v>163</v>
      </c>
      <c r="C539">
        <v>2</v>
      </c>
      <c r="D539">
        <v>2</v>
      </c>
      <c r="E539" t="s">
        <v>175</v>
      </c>
      <c r="F539">
        <v>6.7699999999999996E-2</v>
      </c>
      <c r="G539">
        <v>1.2E-2</v>
      </c>
      <c r="I539" s="70">
        <v>3.329569823937617</v>
      </c>
      <c r="J539" s="70">
        <v>0.58066630977205735</v>
      </c>
      <c r="K539" s="70">
        <v>5.7340502934372957</v>
      </c>
    </row>
    <row r="540" spans="1:11" x14ac:dyDescent="0.25">
      <c r="B540" t="s">
        <v>408</v>
      </c>
      <c r="C540">
        <v>2</v>
      </c>
      <c r="D540">
        <v>4</v>
      </c>
      <c r="E540" t="s">
        <v>175</v>
      </c>
      <c r="F540">
        <v>5.9400000000000001E-2</v>
      </c>
      <c r="G540">
        <v>1.7000000000000001E-2</v>
      </c>
      <c r="I540" s="70">
        <v>1.453022975882035</v>
      </c>
      <c r="J540" s="70">
        <v>0.40699957301066519</v>
      </c>
      <c r="K540" s="70">
        <v>3.5700847672485372</v>
      </c>
    </row>
    <row r="541" spans="1:11" x14ac:dyDescent="0.25">
      <c r="B541" t="s">
        <v>409</v>
      </c>
      <c r="C541">
        <v>2</v>
      </c>
      <c r="D541">
        <v>6</v>
      </c>
      <c r="E541" t="s">
        <v>175</v>
      </c>
      <c r="F541">
        <v>0.22059999999999999</v>
      </c>
      <c r="G541">
        <v>1.4999999999999999E-2</v>
      </c>
      <c r="I541" s="70">
        <v>3.3781829134533981</v>
      </c>
      <c r="J541" s="70">
        <v>0.21173640609833971</v>
      </c>
      <c r="K541" s="70">
        <v>15.954662571746971</v>
      </c>
    </row>
    <row r="542" spans="1:11" x14ac:dyDescent="0.25">
      <c r="B542" t="s">
        <v>410</v>
      </c>
      <c r="C542">
        <v>4</v>
      </c>
      <c r="D542">
        <v>8</v>
      </c>
      <c r="E542" t="s">
        <v>175</v>
      </c>
      <c r="F542">
        <v>0.35560000000000003</v>
      </c>
      <c r="G542">
        <v>8.7999999999999995E-2</v>
      </c>
      <c r="I542" s="70">
        <v>3.8762935536986509</v>
      </c>
      <c r="J542" s="70">
        <v>0.84290294267533572</v>
      </c>
      <c r="K542" s="70">
        <v>4.5987424618491319</v>
      </c>
    </row>
    <row r="543" spans="1:11" x14ac:dyDescent="0.25">
      <c r="B543" t="s">
        <v>411</v>
      </c>
      <c r="C543">
        <v>2</v>
      </c>
      <c r="D543">
        <v>8</v>
      </c>
      <c r="E543" t="s">
        <v>175</v>
      </c>
      <c r="F543">
        <v>0.52170000000000005</v>
      </c>
      <c r="G543">
        <v>3.7999999999999999E-2</v>
      </c>
      <c r="I543" s="70">
        <v>5.3879920666931591</v>
      </c>
      <c r="J543" s="70">
        <v>0.32896954873943118</v>
      </c>
      <c r="K543" s="70">
        <v>16.378391517814489</v>
      </c>
    </row>
    <row r="544" spans="1:11" x14ac:dyDescent="0.25">
      <c r="B544" t="s">
        <v>412</v>
      </c>
      <c r="C544">
        <v>2</v>
      </c>
      <c r="D544">
        <v>12</v>
      </c>
      <c r="E544" t="s">
        <v>175</v>
      </c>
      <c r="F544">
        <v>1.0491999999999999</v>
      </c>
      <c r="G544">
        <v>7.8E-2</v>
      </c>
      <c r="I544" s="70">
        <v>6.1610883636721514</v>
      </c>
      <c r="J544" s="70">
        <v>0.33673973958806802</v>
      </c>
      <c r="K544" s="70">
        <v>18.296291287773101</v>
      </c>
    </row>
    <row r="545" spans="1:11" x14ac:dyDescent="0.25">
      <c r="B545" t="s">
        <v>163</v>
      </c>
      <c r="C545">
        <v>2</v>
      </c>
      <c r="D545">
        <v>2</v>
      </c>
      <c r="E545" t="s">
        <v>175</v>
      </c>
      <c r="F545">
        <v>3.3399999999999999E-2</v>
      </c>
      <c r="G545">
        <v>5.8000000000000003E-2</v>
      </c>
      <c r="I545" s="70">
        <v>1.6562836228041671</v>
      </c>
      <c r="J545" s="70">
        <v>2.852750362939152</v>
      </c>
      <c r="K545" s="70">
        <v>0.58059185420546877</v>
      </c>
    </row>
    <row r="546" spans="1:11" x14ac:dyDescent="0.25">
      <c r="B546" t="s">
        <v>408</v>
      </c>
      <c r="C546">
        <v>2</v>
      </c>
      <c r="D546">
        <v>4</v>
      </c>
      <c r="E546" t="s">
        <v>175</v>
      </c>
      <c r="F546">
        <v>0.38540000000000002</v>
      </c>
      <c r="G546">
        <v>6.0999999999999999E-2</v>
      </c>
      <c r="I546" s="70">
        <v>8.4910208745827109</v>
      </c>
      <c r="J546" s="70">
        <v>1.194231318274424</v>
      </c>
      <c r="K546" s="70">
        <v>7.1100303137683678</v>
      </c>
    </row>
    <row r="547" spans="1:11" x14ac:dyDescent="0.25">
      <c r="B547" t="s">
        <v>409</v>
      </c>
      <c r="C547">
        <v>2</v>
      </c>
      <c r="D547">
        <v>6</v>
      </c>
      <c r="E547" t="s">
        <v>175</v>
      </c>
      <c r="F547">
        <v>0.50729999999999997</v>
      </c>
      <c r="G547">
        <v>5.7000000000000002E-2</v>
      </c>
      <c r="I547" s="70">
        <v>7.0779257885790647</v>
      </c>
      <c r="J547" s="70">
        <v>0.67487580109566869</v>
      </c>
      <c r="K547" s="70">
        <v>10.487745711267131</v>
      </c>
    </row>
    <row r="548" spans="1:11" x14ac:dyDescent="0.25">
      <c r="B548" t="s">
        <v>410</v>
      </c>
      <c r="C548">
        <v>4</v>
      </c>
      <c r="D548">
        <v>8</v>
      </c>
      <c r="E548" t="s">
        <v>175</v>
      </c>
      <c r="F548">
        <v>0.74619999999999997</v>
      </c>
      <c r="G548">
        <v>0.109</v>
      </c>
      <c r="I548" s="70">
        <v>7.2165301368908308</v>
      </c>
      <c r="J548" s="70">
        <v>0.83657383066953228</v>
      </c>
      <c r="K548" s="70">
        <v>8.6262919928002653</v>
      </c>
    </row>
    <row r="549" spans="1:11" x14ac:dyDescent="0.25">
      <c r="B549" t="s">
        <v>411</v>
      </c>
      <c r="C549">
        <v>2</v>
      </c>
      <c r="D549">
        <v>8</v>
      </c>
      <c r="E549" t="s">
        <v>175</v>
      </c>
      <c r="F549">
        <v>0.8579</v>
      </c>
      <c r="G549">
        <v>6.8400000000000002E-2</v>
      </c>
      <c r="I549" s="70">
        <v>8.0507515161814869</v>
      </c>
      <c r="J549" s="70">
        <v>0.49724631329100161</v>
      </c>
      <c r="K549" s="70">
        <v>16.19067110402079</v>
      </c>
    </row>
    <row r="550" spans="1:11" x14ac:dyDescent="0.25">
      <c r="B550" t="s">
        <v>412</v>
      </c>
      <c r="C550">
        <v>2</v>
      </c>
      <c r="D550">
        <v>12</v>
      </c>
      <c r="E550" t="s">
        <v>175</v>
      </c>
      <c r="F550">
        <v>1.0858000000000001</v>
      </c>
      <c r="G550">
        <v>0.13500000000000001</v>
      </c>
      <c r="I550" s="70">
        <v>6.3178181029901692</v>
      </c>
      <c r="J550" s="70">
        <v>0.57343726803079853</v>
      </c>
      <c r="K550" s="70">
        <v>11.017452919803681</v>
      </c>
    </row>
    <row r="553" spans="1:11" x14ac:dyDescent="0.25">
      <c r="A553" s="72" t="s">
        <v>3796</v>
      </c>
    </row>
    <row r="554" spans="1:11" x14ac:dyDescent="0.25">
      <c r="C554" t="s">
        <v>3797</v>
      </c>
    </row>
    <row r="555" spans="1:11" x14ac:dyDescent="0.25">
      <c r="C555" t="s">
        <v>3798</v>
      </c>
    </row>
    <row r="557" spans="1:11" x14ac:dyDescent="0.25">
      <c r="B557" t="s">
        <v>3800</v>
      </c>
      <c r="C557" t="s">
        <v>4038</v>
      </c>
      <c r="D557" t="s">
        <v>326</v>
      </c>
      <c r="E557" t="s">
        <v>337</v>
      </c>
      <c r="F557" t="s">
        <v>142</v>
      </c>
      <c r="G557" t="s">
        <v>147</v>
      </c>
      <c r="I557" t="s">
        <v>148</v>
      </c>
      <c r="J557" t="s">
        <v>147</v>
      </c>
      <c r="K557" t="s">
        <v>149</v>
      </c>
    </row>
    <row r="558" spans="1:11" x14ac:dyDescent="0.25">
      <c r="B558" t="s">
        <v>3801</v>
      </c>
      <c r="C558">
        <v>1</v>
      </c>
      <c r="D558">
        <v>3</v>
      </c>
      <c r="E558" t="s">
        <v>175</v>
      </c>
      <c r="F558">
        <v>8.7999999999999995E-2</v>
      </c>
      <c r="G558">
        <v>2E-3</v>
      </c>
      <c r="I558" s="70">
        <v>8.7999999999999995E-2</v>
      </c>
      <c r="J558" s="70">
        <v>2.8512636263294144E-2</v>
      </c>
      <c r="K558" s="70">
        <v>2.8512636263294144</v>
      </c>
    </row>
    <row r="559" spans="1:11" x14ac:dyDescent="0.25">
      <c r="B559" t="s">
        <v>3801</v>
      </c>
      <c r="C559">
        <v>1</v>
      </c>
      <c r="D559">
        <v>3</v>
      </c>
      <c r="E559" t="s">
        <v>3799</v>
      </c>
      <c r="F559">
        <v>0.126</v>
      </c>
      <c r="G559">
        <v>1.2E-2</v>
      </c>
      <c r="I559" s="70">
        <v>0.126</v>
      </c>
      <c r="J559" s="70">
        <v>4.034998083055874E-2</v>
      </c>
      <c r="K559" s="70">
        <v>4.034998083055874</v>
      </c>
    </row>
    <row r="560" spans="1:11" x14ac:dyDescent="0.25">
      <c r="B560" t="s">
        <v>3801</v>
      </c>
      <c r="C560">
        <v>1</v>
      </c>
      <c r="D560">
        <v>3</v>
      </c>
      <c r="E560" t="s">
        <v>175</v>
      </c>
      <c r="F560">
        <v>7.0999999999999994E-2</v>
      </c>
      <c r="G560">
        <v>2E-3</v>
      </c>
      <c r="I560" s="70">
        <v>7.0999999999999994E-2</v>
      </c>
      <c r="J560" s="70">
        <v>2.3127654683995136E-2</v>
      </c>
      <c r="K560" s="70">
        <v>2.3127654683995136</v>
      </c>
    </row>
    <row r="561" spans="1:11" x14ac:dyDescent="0.25">
      <c r="B561" t="s">
        <v>3801</v>
      </c>
      <c r="C561">
        <v>1</v>
      </c>
      <c r="D561">
        <v>3</v>
      </c>
      <c r="E561" t="s">
        <v>3799</v>
      </c>
      <c r="F561">
        <v>8.9999999999999993E-3</v>
      </c>
      <c r="G561">
        <v>1.6E-2</v>
      </c>
      <c r="I561" s="70">
        <v>8.9999999999999993E-3</v>
      </c>
      <c r="J561" s="70">
        <v>2.9910447317695876E-3</v>
      </c>
      <c r="K561" s="70">
        <v>0.29910447317695876</v>
      </c>
    </row>
    <row r="562" spans="1:11" x14ac:dyDescent="0.25">
      <c r="B562" t="s">
        <v>256</v>
      </c>
      <c r="C562">
        <v>1</v>
      </c>
      <c r="D562">
        <v>3</v>
      </c>
      <c r="E562" t="s">
        <v>175</v>
      </c>
      <c r="F562">
        <v>9.2999999999999999E-2</v>
      </c>
      <c r="G562">
        <v>3.0000000000000001E-3</v>
      </c>
      <c r="I562" s="70">
        <v>9.2999999999999999E-2</v>
      </c>
      <c r="J562" s="70">
        <v>3.0085769085459013E-2</v>
      </c>
      <c r="K562" s="70">
        <v>3.0085769085459013</v>
      </c>
    </row>
    <row r="563" spans="1:11" x14ac:dyDescent="0.25">
      <c r="B563" t="s">
        <v>256</v>
      </c>
      <c r="C563">
        <v>1</v>
      </c>
      <c r="D563">
        <v>3</v>
      </c>
      <c r="E563" t="s">
        <v>3799</v>
      </c>
      <c r="F563">
        <v>-1.0999999999999999E-2</v>
      </c>
      <c r="G563">
        <v>1.4999999999999999E-2</v>
      </c>
      <c r="I563" s="70">
        <v>-1.0999999999999999E-2</v>
      </c>
      <c r="J563" s="70">
        <v>-3.6801938790174127E-3</v>
      </c>
      <c r="K563" s="70">
        <v>-0.36801938790174127</v>
      </c>
    </row>
    <row r="564" spans="1:11" x14ac:dyDescent="0.25">
      <c r="B564" t="s">
        <v>256</v>
      </c>
      <c r="C564">
        <v>1</v>
      </c>
      <c r="D564">
        <v>3</v>
      </c>
      <c r="E564" t="s">
        <v>175</v>
      </c>
      <c r="F564">
        <v>8.5000000000000006E-2</v>
      </c>
      <c r="G564">
        <v>3.0000000000000001E-3</v>
      </c>
      <c r="I564" s="70">
        <v>8.5000000000000006E-2</v>
      </c>
      <c r="J564" s="70">
        <v>2.7566441951573761E-2</v>
      </c>
      <c r="K564" s="70">
        <v>2.7566441951573761</v>
      </c>
    </row>
    <row r="565" spans="1:11" x14ac:dyDescent="0.25">
      <c r="B565" t="s">
        <v>256</v>
      </c>
      <c r="C565">
        <v>1</v>
      </c>
      <c r="D565">
        <v>3</v>
      </c>
      <c r="E565" t="s">
        <v>3799</v>
      </c>
      <c r="F565">
        <v>-9.0999999999999998E-2</v>
      </c>
      <c r="G565">
        <v>2.1999999999999999E-2</v>
      </c>
      <c r="I565" s="70">
        <v>-9.0999999999999998E-2</v>
      </c>
      <c r="J565" s="70">
        <v>-3.1302985901833114E-2</v>
      </c>
      <c r="K565" s="70">
        <v>-3.1302985901833114</v>
      </c>
    </row>
    <row r="566" spans="1:11" x14ac:dyDescent="0.25">
      <c r="B566" t="s">
        <v>257</v>
      </c>
      <c r="C566">
        <v>1</v>
      </c>
      <c r="D566">
        <v>3</v>
      </c>
      <c r="E566" t="s">
        <v>175</v>
      </c>
      <c r="F566">
        <v>5.1999999999999998E-2</v>
      </c>
      <c r="G566">
        <v>3.0000000000000001E-3</v>
      </c>
      <c r="I566" s="70">
        <v>5.1999999999999998E-2</v>
      </c>
      <c r="J566" s="70">
        <v>1.7041278534103421E-2</v>
      </c>
      <c r="K566" s="70">
        <v>1.7041278534103421</v>
      </c>
    </row>
    <row r="567" spans="1:11" x14ac:dyDescent="0.25">
      <c r="B567" t="s">
        <v>257</v>
      </c>
      <c r="C567">
        <v>1</v>
      </c>
      <c r="D567">
        <v>3</v>
      </c>
      <c r="E567" t="s">
        <v>3799</v>
      </c>
      <c r="F567">
        <v>0.222</v>
      </c>
      <c r="G567">
        <v>2.5000000000000001E-2</v>
      </c>
      <c r="I567" s="70">
        <v>0.222</v>
      </c>
      <c r="J567" s="70">
        <v>6.9113307397686619E-2</v>
      </c>
      <c r="K567" s="70">
        <v>6.9113307397686619</v>
      </c>
    </row>
    <row r="568" spans="1:11" x14ac:dyDescent="0.25">
      <c r="B568" t="s">
        <v>257</v>
      </c>
      <c r="C568">
        <v>1</v>
      </c>
      <c r="D568">
        <v>3</v>
      </c>
      <c r="E568" t="s">
        <v>175</v>
      </c>
      <c r="F568">
        <v>3.6999999999999998E-2</v>
      </c>
      <c r="G568">
        <v>3.0000000000000001E-3</v>
      </c>
      <c r="I568" s="70">
        <v>3.6999999999999998E-2</v>
      </c>
      <c r="J568" s="70">
        <v>1.2184273858861783E-2</v>
      </c>
      <c r="K568" s="70">
        <v>1.2184273858861783</v>
      </c>
    </row>
    <row r="569" spans="1:11" x14ac:dyDescent="0.25">
      <c r="B569" t="s">
        <v>257</v>
      </c>
      <c r="C569">
        <v>1</v>
      </c>
      <c r="D569">
        <v>3</v>
      </c>
      <c r="E569" t="s">
        <v>3799</v>
      </c>
      <c r="F569">
        <v>0.23</v>
      </c>
      <c r="G569">
        <v>3.5000000000000003E-2</v>
      </c>
      <c r="I569" s="70">
        <v>0.23</v>
      </c>
      <c r="J569" s="70">
        <v>7.1441269690773135E-2</v>
      </c>
      <c r="K569" s="70">
        <v>7.1441269690773135</v>
      </c>
    </row>
    <row r="573" spans="1:11" x14ac:dyDescent="0.25">
      <c r="A573" s="72" t="s">
        <v>3852</v>
      </c>
    </row>
    <row r="574" spans="1:11" x14ac:dyDescent="0.25">
      <c r="C574" t="s">
        <v>3859</v>
      </c>
    </row>
    <row r="576" spans="1:11" x14ac:dyDescent="0.25">
      <c r="B576" t="s">
        <v>3860</v>
      </c>
      <c r="C576" t="s">
        <v>291</v>
      </c>
      <c r="D576" t="s">
        <v>144</v>
      </c>
      <c r="E576" t="s">
        <v>3861</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205</v>
      </c>
      <c r="C580">
        <v>2518</v>
      </c>
      <c r="D580">
        <v>1251</v>
      </c>
      <c r="E580">
        <f>D580/C580</f>
        <v>0.49682287529785546</v>
      </c>
    </row>
    <row r="583" spans="1:5" x14ac:dyDescent="0.25">
      <c r="A583" s="72" t="s">
        <v>3933</v>
      </c>
    </row>
    <row r="585" spans="1:5" x14ac:dyDescent="0.25">
      <c r="B585" t="s">
        <v>3942</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3989</v>
      </c>
    </row>
    <row r="623" spans="1:9" x14ac:dyDescent="0.25">
      <c r="B623" t="s">
        <v>3994</v>
      </c>
      <c r="C623" t="s">
        <v>3995</v>
      </c>
      <c r="D623" t="s">
        <v>3998</v>
      </c>
      <c r="G623" t="s">
        <v>3996</v>
      </c>
      <c r="H623" t="s">
        <v>3999</v>
      </c>
      <c r="I623" t="s">
        <v>4000</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3997</v>
      </c>
      <c r="H633" t="s">
        <v>4001</v>
      </c>
      <c r="I633" t="s">
        <v>4002</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4003</v>
      </c>
    </row>
    <row r="648" spans="1:9" x14ac:dyDescent="0.25">
      <c r="C648" t="s">
        <v>4007</v>
      </c>
    </row>
    <row r="651" spans="1:9" x14ac:dyDescent="0.25">
      <c r="D651" t="s">
        <v>155</v>
      </c>
      <c r="E651" t="s">
        <v>145</v>
      </c>
      <c r="F651" t="s">
        <v>4013</v>
      </c>
    </row>
    <row r="652" spans="1:9" x14ac:dyDescent="0.25">
      <c r="C652" t="s">
        <v>166</v>
      </c>
      <c r="D652">
        <v>1991</v>
      </c>
      <c r="E652">
        <v>6</v>
      </c>
      <c r="F652">
        <v>4.2</v>
      </c>
    </row>
    <row r="653" spans="1:9" x14ac:dyDescent="0.25">
      <c r="C653" t="s">
        <v>4008</v>
      </c>
      <c r="D653">
        <v>1991</v>
      </c>
      <c r="E653">
        <v>7</v>
      </c>
      <c r="F653">
        <v>18.399999999999999</v>
      </c>
      <c r="H653" t="s">
        <v>4017</v>
      </c>
      <c r="I653" s="70">
        <f>SUMPRODUCT(E652:E658,F652:F658)/100</f>
        <v>10.900500000000001</v>
      </c>
    </row>
    <row r="654" spans="1:9" x14ac:dyDescent="0.25">
      <c r="C654" t="s">
        <v>4009</v>
      </c>
      <c r="D654">
        <v>1991</v>
      </c>
      <c r="E654">
        <v>10</v>
      </c>
      <c r="F654">
        <v>19.399999999999999</v>
      </c>
      <c r="H654" t="s">
        <v>4014</v>
      </c>
      <c r="I654" s="70">
        <f>SUMPRODUCT(E660:E665,F660:F665)/100</f>
        <v>11.75</v>
      </c>
    </row>
    <row r="655" spans="1:9" x14ac:dyDescent="0.25">
      <c r="C655" t="s">
        <v>4010</v>
      </c>
      <c r="D655">
        <v>1991</v>
      </c>
      <c r="E655">
        <v>12</v>
      </c>
      <c r="F655">
        <v>18.7</v>
      </c>
      <c r="H655" t="s">
        <v>4015</v>
      </c>
      <c r="I655" s="70">
        <f>SUMPRODUCT(E666:E672,F666:F672)/100</f>
        <v>11.290999999999999</v>
      </c>
    </row>
    <row r="656" spans="1:9" x14ac:dyDescent="0.25">
      <c r="C656" t="s">
        <v>4011</v>
      </c>
      <c r="D656">
        <v>1991</v>
      </c>
      <c r="E656">
        <v>12</v>
      </c>
      <c r="F656">
        <v>22.6</v>
      </c>
    </row>
    <row r="657" spans="3:12" x14ac:dyDescent="0.25">
      <c r="C657" t="s">
        <v>4012</v>
      </c>
      <c r="D657">
        <v>1991</v>
      </c>
      <c r="E657">
        <v>13.5</v>
      </c>
      <c r="F657">
        <v>1.7</v>
      </c>
    </row>
    <row r="658" spans="3:12" x14ac:dyDescent="0.25">
      <c r="C658" t="s">
        <v>39</v>
      </c>
      <c r="D658">
        <v>1991</v>
      </c>
      <c r="E658">
        <v>15</v>
      </c>
      <c r="F658">
        <v>14.9</v>
      </c>
      <c r="H658" t="s">
        <v>4016</v>
      </c>
      <c r="I658" t="s">
        <v>220</v>
      </c>
      <c r="J658" t="s">
        <v>37</v>
      </c>
      <c r="K658" t="s">
        <v>38</v>
      </c>
      <c r="L658" t="s">
        <v>39</v>
      </c>
    </row>
    <row r="659" spans="3:12" x14ac:dyDescent="0.25">
      <c r="C659" t="s">
        <v>166</v>
      </c>
      <c r="D659">
        <v>1993</v>
      </c>
      <c r="E659">
        <v>6</v>
      </c>
      <c r="F659">
        <v>2.6</v>
      </c>
      <c r="H659">
        <v>1991</v>
      </c>
      <c r="I659">
        <f>100-J659-K659-L659</f>
        <v>2.2000000000000011</v>
      </c>
      <c r="J659">
        <f>F653+F652/2</f>
        <v>20.5</v>
      </c>
      <c r="K659">
        <f>F654+F655+F656+F657</f>
        <v>62.4</v>
      </c>
      <c r="L659">
        <f>F658</f>
        <v>14.9</v>
      </c>
    </row>
    <row r="660" spans="3:12" x14ac:dyDescent="0.25">
      <c r="C660" t="s">
        <v>4008</v>
      </c>
      <c r="D660">
        <v>1993</v>
      </c>
      <c r="E660">
        <v>7</v>
      </c>
      <c r="F660">
        <v>5.9</v>
      </c>
      <c r="H660">
        <v>1993</v>
      </c>
      <c r="I660">
        <f>100-J660-K660-L660</f>
        <v>1.3000000000000043</v>
      </c>
      <c r="J660">
        <f>F660+F659/2</f>
        <v>7.2</v>
      </c>
      <c r="K660">
        <f>F661+F662+F663+F664</f>
        <v>68.599999999999994</v>
      </c>
      <c r="L660">
        <f>F665</f>
        <v>22.9</v>
      </c>
    </row>
    <row r="661" spans="3:12" x14ac:dyDescent="0.25">
      <c r="C661" t="s">
        <v>4009</v>
      </c>
      <c r="D661">
        <v>1993</v>
      </c>
      <c r="E661">
        <v>10</v>
      </c>
      <c r="F661">
        <v>18</v>
      </c>
      <c r="H661">
        <v>1994</v>
      </c>
      <c r="I661">
        <f>100-J661-K661-L661</f>
        <v>1.3500000000000032</v>
      </c>
      <c r="J661">
        <f>F667+F666/2</f>
        <v>12.75</v>
      </c>
      <c r="K661">
        <f>F668+F669+F670+F671</f>
        <v>72.8</v>
      </c>
      <c r="L661">
        <f>F672</f>
        <v>13.1</v>
      </c>
    </row>
    <row r="662" spans="3:12" x14ac:dyDescent="0.25">
      <c r="C662" t="s">
        <v>4010</v>
      </c>
      <c r="D662">
        <v>1993</v>
      </c>
      <c r="E662">
        <v>12</v>
      </c>
      <c r="F662">
        <v>17.100000000000001</v>
      </c>
    </row>
    <row r="663" spans="3:12" x14ac:dyDescent="0.25">
      <c r="C663" t="s">
        <v>4011</v>
      </c>
      <c r="D663">
        <v>1993</v>
      </c>
      <c r="E663">
        <v>12</v>
      </c>
      <c r="F663">
        <v>31.5</v>
      </c>
      <c r="H663" t="s">
        <v>4018</v>
      </c>
      <c r="I663" t="s">
        <v>220</v>
      </c>
      <c r="J663" t="s">
        <v>37</v>
      </c>
      <c r="K663" t="s">
        <v>38</v>
      </c>
      <c r="L663" t="s">
        <v>39</v>
      </c>
    </row>
    <row r="664" spans="3:12" x14ac:dyDescent="0.25">
      <c r="C664" t="s">
        <v>4012</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166</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4008</v>
      </c>
      <c r="D667">
        <v>1994</v>
      </c>
      <c r="E667">
        <v>7</v>
      </c>
      <c r="F667">
        <v>11.3</v>
      </c>
    </row>
    <row r="668" spans="3:12" x14ac:dyDescent="0.25">
      <c r="C668" t="s">
        <v>4009</v>
      </c>
      <c r="D668">
        <v>1994</v>
      </c>
      <c r="E668">
        <v>10</v>
      </c>
      <c r="F668">
        <v>20.100000000000001</v>
      </c>
    </row>
    <row r="669" spans="3:12" x14ac:dyDescent="0.25">
      <c r="C669" t="s">
        <v>4010</v>
      </c>
      <c r="D669">
        <v>1994</v>
      </c>
      <c r="E669">
        <v>12</v>
      </c>
      <c r="F669">
        <v>19.8</v>
      </c>
    </row>
    <row r="670" spans="3:12" x14ac:dyDescent="0.25">
      <c r="C670" t="s">
        <v>4011</v>
      </c>
      <c r="D670">
        <v>1994</v>
      </c>
      <c r="E670">
        <v>12</v>
      </c>
      <c r="F670">
        <v>31.1</v>
      </c>
    </row>
    <row r="671" spans="3:12" x14ac:dyDescent="0.25">
      <c r="C671" t="s">
        <v>4012</v>
      </c>
      <c r="D671">
        <v>1994</v>
      </c>
      <c r="E671">
        <v>13.5</v>
      </c>
      <c r="F671">
        <v>1.8</v>
      </c>
    </row>
    <row r="672" spans="3:12" x14ac:dyDescent="0.25">
      <c r="C672" t="s">
        <v>39</v>
      </c>
      <c r="D672">
        <v>1994</v>
      </c>
      <c r="E672">
        <v>15</v>
      </c>
      <c r="F672">
        <v>13.1</v>
      </c>
    </row>
    <row r="677" spans="1:11" x14ac:dyDescent="0.25">
      <c r="A677" s="72" t="s">
        <v>4019</v>
      </c>
      <c r="C677" t="s">
        <v>211</v>
      </c>
    </row>
    <row r="679" spans="1:11" x14ac:dyDescent="0.25">
      <c r="B679" t="s">
        <v>4029</v>
      </c>
      <c r="C679" t="s">
        <v>4028</v>
      </c>
      <c r="D679" t="s">
        <v>4038</v>
      </c>
      <c r="E679" t="s">
        <v>145</v>
      </c>
      <c r="F679" t="s">
        <v>4027</v>
      </c>
      <c r="G679" t="s">
        <v>147</v>
      </c>
      <c r="I679" t="s">
        <v>148</v>
      </c>
      <c r="J679" t="s">
        <v>147</v>
      </c>
      <c r="K679" t="s">
        <v>149</v>
      </c>
    </row>
    <row r="680" spans="1:11" x14ac:dyDescent="0.25">
      <c r="B680">
        <v>2</v>
      </c>
      <c r="C680" t="s">
        <v>4024</v>
      </c>
      <c r="D680">
        <v>1</v>
      </c>
      <c r="E680">
        <v>6</v>
      </c>
      <c r="F680">
        <v>9.6799999999999997E-2</v>
      </c>
      <c r="G680">
        <v>4.0000000000000001E-3</v>
      </c>
      <c r="I680" s="70">
        <v>1.5518657789766801</v>
      </c>
      <c r="J680" s="70">
        <v>6.1726152309127563E-2</v>
      </c>
      <c r="K680" s="70">
        <v>25.141139062173529</v>
      </c>
    </row>
    <row r="681" spans="1:11" x14ac:dyDescent="0.25">
      <c r="B681">
        <v>2</v>
      </c>
      <c r="C681" t="s">
        <v>4025</v>
      </c>
      <c r="D681">
        <v>2</v>
      </c>
      <c r="E681">
        <v>2</v>
      </c>
      <c r="F681">
        <v>0.13699999999999998</v>
      </c>
      <c r="G681">
        <v>4.0000000000000001E-3</v>
      </c>
      <c r="I681" s="70">
        <v>1.990195607224909</v>
      </c>
      <c r="J681" s="70">
        <v>0.27732343367972001</v>
      </c>
      <c r="K681" s="70">
        <v>7.176442253067516</v>
      </c>
    </row>
    <row r="682" spans="1:11" x14ac:dyDescent="0.25">
      <c r="B682">
        <v>2</v>
      </c>
      <c r="C682" t="s">
        <v>4026</v>
      </c>
      <c r="D682">
        <v>2</v>
      </c>
      <c r="E682">
        <v>4</v>
      </c>
      <c r="F682">
        <v>0.26899999999999996</v>
      </c>
      <c r="G682">
        <v>5.0000000000000001E-3</v>
      </c>
      <c r="I682" s="70">
        <v>4.0519992789316728</v>
      </c>
      <c r="J682" s="70">
        <v>0.14209560623960771</v>
      </c>
      <c r="K682" s="70">
        <v>28.516006836263589</v>
      </c>
    </row>
    <row r="683" spans="1:11" x14ac:dyDescent="0.25">
      <c r="B683">
        <v>3</v>
      </c>
      <c r="C683" t="s">
        <v>4024</v>
      </c>
      <c r="D683">
        <v>1</v>
      </c>
      <c r="E683">
        <v>6</v>
      </c>
      <c r="F683">
        <v>0.10300000000000001</v>
      </c>
      <c r="G683">
        <v>4.0000000000000001E-3</v>
      </c>
      <c r="I683" s="70">
        <v>1.647316742310911</v>
      </c>
      <c r="J683" s="70">
        <v>6.1436879264013852E-2</v>
      </c>
      <c r="K683" s="70">
        <v>26.813157862915961</v>
      </c>
    </row>
    <row r="684" spans="1:11" x14ac:dyDescent="0.25">
      <c r="B684">
        <v>3</v>
      </c>
      <c r="C684" t="s">
        <v>4025</v>
      </c>
      <c r="D684">
        <v>2</v>
      </c>
      <c r="E684">
        <v>2</v>
      </c>
      <c r="F684">
        <v>0.14499999999999999</v>
      </c>
      <c r="G684">
        <v>4.0000000000000001E-3</v>
      </c>
      <c r="I684" s="70">
        <v>2.0784012413987529</v>
      </c>
      <c r="J684" s="70">
        <v>0.27708379934922978</v>
      </c>
      <c r="K684" s="70">
        <v>7.5009843458194601</v>
      </c>
    </row>
    <row r="685" spans="1:11" x14ac:dyDescent="0.25">
      <c r="B685">
        <v>3</v>
      </c>
      <c r="C685" t="s">
        <v>4026</v>
      </c>
      <c r="D685">
        <v>2</v>
      </c>
      <c r="E685">
        <v>4</v>
      </c>
      <c r="F685">
        <v>0.28399999999999997</v>
      </c>
      <c r="G685">
        <v>5.0000000000000001E-3</v>
      </c>
      <c r="I685" s="70">
        <v>4.2467380281883349</v>
      </c>
      <c r="J685" s="70">
        <v>0.14130076522895971</v>
      </c>
      <c r="K685" s="70">
        <v>30.054600350585819</v>
      </c>
    </row>
    <row r="686" spans="1:11" x14ac:dyDescent="0.25">
      <c r="B686">
        <v>4</v>
      </c>
      <c r="C686" t="s">
        <v>4024</v>
      </c>
      <c r="D686">
        <v>1</v>
      </c>
      <c r="E686">
        <v>6</v>
      </c>
      <c r="F686">
        <v>9.9399999999999988E-2</v>
      </c>
      <c r="G686">
        <v>4.0000000000000001E-3</v>
      </c>
      <c r="I686" s="70">
        <v>1.5919482059154391</v>
      </c>
      <c r="J686" s="70">
        <v>6.160448014426987E-2</v>
      </c>
      <c r="K686" s="70">
        <v>25.841435593438959</v>
      </c>
    </row>
    <row r="687" spans="1:11" x14ac:dyDescent="0.25">
      <c r="B687">
        <v>4</v>
      </c>
      <c r="C687" t="s">
        <v>4025</v>
      </c>
      <c r="D687">
        <v>2</v>
      </c>
      <c r="E687">
        <v>2</v>
      </c>
      <c r="F687">
        <v>0.13900000000000001</v>
      </c>
      <c r="G687">
        <v>4.0000000000000001E-3</v>
      </c>
      <c r="I687" s="70">
        <v>1.9607767722470859</v>
      </c>
      <c r="J687" s="70">
        <v>0.27740345006042222</v>
      </c>
      <c r="K687" s="70">
        <v>7.0683215072487462</v>
      </c>
    </row>
    <row r="688" spans="1:11" x14ac:dyDescent="0.25">
      <c r="B688">
        <v>4</v>
      </c>
      <c r="C688" t="s">
        <v>4026</v>
      </c>
      <c r="D688">
        <v>2</v>
      </c>
      <c r="E688">
        <v>4</v>
      </c>
      <c r="F688">
        <v>0.27699999999999997</v>
      </c>
      <c r="G688">
        <v>5.0000000000000001E-3</v>
      </c>
      <c r="I688" s="70">
        <v>4.1716274856087088</v>
      </c>
      <c r="J688" s="70">
        <v>0.14160663060587789</v>
      </c>
      <c r="K688" s="70">
        <v>29.45926661597689</v>
      </c>
    </row>
    <row r="689" spans="1:11" x14ac:dyDescent="0.25">
      <c r="B689" t="s">
        <v>4030</v>
      </c>
      <c r="C689" t="s">
        <v>4024</v>
      </c>
      <c r="D689">
        <v>1</v>
      </c>
      <c r="E689">
        <v>6</v>
      </c>
      <c r="F689">
        <v>5.5E-2</v>
      </c>
      <c r="G689">
        <v>0.01</v>
      </c>
      <c r="I689" s="70">
        <v>0.89633939252906636</v>
      </c>
      <c r="J689" s="70">
        <v>0.15939390109404281</v>
      </c>
      <c r="K689" s="70">
        <v>5.6234233956054824</v>
      </c>
    </row>
    <row r="690" spans="1:11" x14ac:dyDescent="0.25">
      <c r="B690" t="s">
        <v>4030</v>
      </c>
      <c r="C690" t="s">
        <v>4025</v>
      </c>
      <c r="D690">
        <v>2</v>
      </c>
      <c r="E690">
        <v>2</v>
      </c>
      <c r="F690">
        <v>0.11</v>
      </c>
      <c r="G690">
        <v>1.2E-2</v>
      </c>
      <c r="I690" s="70">
        <v>2.713192920870688</v>
      </c>
      <c r="J690" s="70">
        <v>0.76039401111049088</v>
      </c>
      <c r="K690" s="70">
        <v>3.568140833866249</v>
      </c>
    </row>
    <row r="691" spans="1:11" x14ac:dyDescent="0.25">
      <c r="B691" t="s">
        <v>4030</v>
      </c>
      <c r="C691" t="s">
        <v>4026</v>
      </c>
      <c r="D691">
        <v>2</v>
      </c>
      <c r="E691">
        <v>4</v>
      </c>
      <c r="F691">
        <v>0.21899999999999997</v>
      </c>
      <c r="G691">
        <v>1.7000000000000001E-2</v>
      </c>
      <c r="I691" s="70">
        <v>3.869548797561162</v>
      </c>
      <c r="J691" s="70">
        <v>0.43999736343249979</v>
      </c>
      <c r="K691" s="70">
        <v>8.7944817836500313</v>
      </c>
    </row>
    <row r="692" spans="1:11" x14ac:dyDescent="0.25">
      <c r="B692" t="s">
        <v>4031</v>
      </c>
      <c r="C692" t="s">
        <v>4024</v>
      </c>
      <c r="D692">
        <v>1</v>
      </c>
      <c r="E692">
        <v>6</v>
      </c>
      <c r="F692">
        <v>6.0999999999999999E-2</v>
      </c>
      <c r="G692">
        <v>0.01</v>
      </c>
      <c r="I692" s="70">
        <v>0.99174989126973312</v>
      </c>
      <c r="J692" s="70">
        <v>0.1586423969388466</v>
      </c>
      <c r="K692" s="70">
        <v>6.2514807542401956</v>
      </c>
    </row>
    <row r="693" spans="1:11" x14ac:dyDescent="0.25">
      <c r="B693" t="s">
        <v>4031</v>
      </c>
      <c r="C693" t="s">
        <v>4025</v>
      </c>
      <c r="D693">
        <v>2</v>
      </c>
      <c r="E693">
        <v>2</v>
      </c>
      <c r="F693">
        <v>0.122</v>
      </c>
      <c r="G693">
        <v>1.2E-2</v>
      </c>
      <c r="I693" s="70">
        <v>3.0048542545447088</v>
      </c>
      <c r="J693" s="70">
        <v>0.75824093266575887</v>
      </c>
      <c r="K693" s="70">
        <v>3.962928041856693</v>
      </c>
    </row>
    <row r="694" spans="1:11" x14ac:dyDescent="0.25">
      <c r="B694" t="s">
        <v>4031</v>
      </c>
      <c r="C694" t="s">
        <v>4026</v>
      </c>
      <c r="D694">
        <v>2</v>
      </c>
      <c r="E694">
        <v>4</v>
      </c>
      <c r="F694">
        <v>0.24600000000000002</v>
      </c>
      <c r="G694">
        <v>1.7000000000000001E-2</v>
      </c>
      <c r="I694" s="70">
        <v>4.3348960249571578</v>
      </c>
      <c r="J694" s="70">
        <v>0.43413624601176892</v>
      </c>
      <c r="K694" s="70">
        <v>9.9851050557977228</v>
      </c>
    </row>
    <row r="695" spans="1:11" x14ac:dyDescent="0.25">
      <c r="B695">
        <v>5</v>
      </c>
      <c r="C695" t="s">
        <v>4024</v>
      </c>
      <c r="D695">
        <v>1</v>
      </c>
      <c r="E695">
        <v>6</v>
      </c>
      <c r="F695">
        <v>4.8000000000000001E-2</v>
      </c>
      <c r="G695">
        <v>9.0000000000000011E-3</v>
      </c>
      <c r="I695" s="70">
        <v>0.78445394139614599</v>
      </c>
      <c r="J695" s="70">
        <v>0.14425255812222729</v>
      </c>
      <c r="K695" s="70">
        <v>5.4380591346703646</v>
      </c>
    </row>
    <row r="696" spans="1:11" x14ac:dyDescent="0.25">
      <c r="B696">
        <v>5</v>
      </c>
      <c r="C696" t="s">
        <v>4025</v>
      </c>
      <c r="D696">
        <v>2</v>
      </c>
      <c r="E696">
        <v>2</v>
      </c>
      <c r="F696">
        <v>0.10800000000000001</v>
      </c>
      <c r="G696">
        <v>1.1000000000000001E-2</v>
      </c>
      <c r="I696" s="70">
        <v>2.9563014098699991</v>
      </c>
      <c r="J696" s="70">
        <v>0.69022829146567344</v>
      </c>
      <c r="K696" s="70">
        <v>4.2830777098290271</v>
      </c>
    </row>
    <row r="697" spans="1:11" x14ac:dyDescent="0.25">
      <c r="B697">
        <v>5</v>
      </c>
      <c r="C697" t="s">
        <v>4026</v>
      </c>
      <c r="D697">
        <v>2</v>
      </c>
      <c r="E697">
        <v>4</v>
      </c>
      <c r="F697">
        <v>0.22399999999999998</v>
      </c>
      <c r="G697">
        <v>1.6E-2</v>
      </c>
      <c r="I697" s="70">
        <v>4.1362250582416937</v>
      </c>
      <c r="J697" s="70">
        <v>0.40639604033110932</v>
      </c>
      <c r="K697" s="70">
        <v>10.177818304705241</v>
      </c>
    </row>
    <row r="698" spans="1:11" x14ac:dyDescent="0.25">
      <c r="B698">
        <v>6</v>
      </c>
      <c r="C698" t="s">
        <v>4024</v>
      </c>
      <c r="D698">
        <v>1</v>
      </c>
      <c r="E698">
        <v>6</v>
      </c>
      <c r="F698">
        <v>5.2999999999999999E-2</v>
      </c>
      <c r="G698">
        <v>1.1000000000000001E-2</v>
      </c>
      <c r="I698" s="70">
        <v>0.86443540238798633</v>
      </c>
      <c r="J698" s="70">
        <v>0.17561076122606331</v>
      </c>
      <c r="K698" s="70">
        <v>4.922451200329351</v>
      </c>
    </row>
    <row r="699" spans="1:11" x14ac:dyDescent="0.25">
      <c r="B699">
        <v>6</v>
      </c>
      <c r="C699" t="s">
        <v>4025</v>
      </c>
      <c r="D699">
        <v>2</v>
      </c>
      <c r="E699">
        <v>2</v>
      </c>
      <c r="F699">
        <v>0.12</v>
      </c>
      <c r="G699">
        <v>1.3000000000000001E-2</v>
      </c>
      <c r="I699" s="70">
        <v>3.2956920689338309</v>
      </c>
      <c r="J699" s="70">
        <v>0.82430283513478619</v>
      </c>
      <c r="K699" s="70">
        <v>3.998156901152639</v>
      </c>
    </row>
    <row r="700" spans="1:11" x14ac:dyDescent="0.25">
      <c r="B700">
        <v>6</v>
      </c>
      <c r="C700" t="s">
        <v>4026</v>
      </c>
      <c r="D700">
        <v>2</v>
      </c>
      <c r="E700">
        <v>4</v>
      </c>
      <c r="F700">
        <v>0.22600000000000001</v>
      </c>
      <c r="G700">
        <v>1.8000000000000002E-2</v>
      </c>
      <c r="I700" s="70">
        <v>4.0697480214584081</v>
      </c>
      <c r="J700" s="70">
        <v>0.46789295386537472</v>
      </c>
      <c r="K700" s="70">
        <v>8.6980322910128365</v>
      </c>
    </row>
    <row r="704" spans="1:11" x14ac:dyDescent="0.25">
      <c r="A704" s="72" t="s">
        <v>4032</v>
      </c>
      <c r="C704" t="s">
        <v>4037</v>
      </c>
    </row>
    <row r="708" spans="3:11" x14ac:dyDescent="0.25">
      <c r="C708" t="s">
        <v>155</v>
      </c>
      <c r="D708" t="s">
        <v>4038</v>
      </c>
      <c r="E708" t="s">
        <v>145</v>
      </c>
      <c r="F708" t="s">
        <v>4027</v>
      </c>
      <c r="G708" t="s">
        <v>147</v>
      </c>
      <c r="I708" t="s">
        <v>148</v>
      </c>
      <c r="J708" t="s">
        <v>147</v>
      </c>
      <c r="K708" t="s">
        <v>149</v>
      </c>
    </row>
    <row r="709" spans="3:11" x14ac:dyDescent="0.25">
      <c r="C709">
        <v>1980</v>
      </c>
      <c r="D709" t="s">
        <v>4039</v>
      </c>
      <c r="E709">
        <v>4</v>
      </c>
      <c r="F709">
        <v>0.23630000000000001</v>
      </c>
      <c r="G709">
        <v>7.7999999999999996E-3</v>
      </c>
      <c r="I709" s="70">
        <v>5.4462081991112576</v>
      </c>
      <c r="J709" s="70">
        <v>0.16631894037714709</v>
      </c>
      <c r="K709" s="70">
        <v>32.745568164163153</v>
      </c>
    </row>
    <row r="710" spans="3:11" x14ac:dyDescent="0.25">
      <c r="C710">
        <v>1981</v>
      </c>
      <c r="D710" t="s">
        <v>4039</v>
      </c>
      <c r="E710">
        <v>4</v>
      </c>
      <c r="F710">
        <v>0.24310000000000001</v>
      </c>
      <c r="G710">
        <v>8.6999999999999994E-3</v>
      </c>
      <c r="I710" s="70">
        <v>5.5909060847234127</v>
      </c>
      <c r="J710" s="70">
        <v>0.1847479854671977</v>
      </c>
      <c r="K710" s="70">
        <v>30.26233856128346</v>
      </c>
    </row>
    <row r="711" spans="3:11" x14ac:dyDescent="0.25">
      <c r="C711">
        <v>1982</v>
      </c>
      <c r="D711" t="s">
        <v>4039</v>
      </c>
      <c r="E711">
        <v>4</v>
      </c>
      <c r="F711">
        <v>0.28349999999999997</v>
      </c>
      <c r="G711">
        <v>8.8000000000000005E-3</v>
      </c>
      <c r="I711" s="70">
        <v>6.4385545770590191</v>
      </c>
      <c r="J711" s="70">
        <v>0.18244239974252419</v>
      </c>
      <c r="K711" s="70">
        <v>35.290889541825628</v>
      </c>
    </row>
    <row r="712" spans="3:11" x14ac:dyDescent="0.25">
      <c r="C712">
        <v>1983</v>
      </c>
      <c r="D712" t="s">
        <v>4039</v>
      </c>
      <c r="E712">
        <v>4</v>
      </c>
      <c r="F712">
        <v>0.30230000000000001</v>
      </c>
      <c r="G712">
        <v>8.6E-3</v>
      </c>
      <c r="I712" s="70">
        <v>6.8261951066597826</v>
      </c>
      <c r="J712" s="70">
        <v>0.17636206671221569</v>
      </c>
      <c r="K712" s="70">
        <v>38.705574469132522</v>
      </c>
    </row>
    <row r="713" spans="3:11" x14ac:dyDescent="0.25">
      <c r="C713">
        <v>1984</v>
      </c>
      <c r="D713" t="s">
        <v>4039</v>
      </c>
      <c r="E713">
        <v>4</v>
      </c>
      <c r="F713">
        <v>0.30880000000000002</v>
      </c>
      <c r="G713">
        <v>8.3999999999999995E-3</v>
      </c>
      <c r="I713" s="70">
        <v>6.9592432511565328</v>
      </c>
      <c r="J713" s="70">
        <v>0.17161859017988129</v>
      </c>
      <c r="K713" s="70">
        <v>40.550637572900627</v>
      </c>
    </row>
    <row r="714" spans="3:11" x14ac:dyDescent="0.25">
      <c r="C714">
        <v>1985</v>
      </c>
      <c r="D714" t="s">
        <v>4039</v>
      </c>
      <c r="E714">
        <v>4</v>
      </c>
      <c r="F714">
        <v>0.33189999999999997</v>
      </c>
      <c r="G714">
        <v>8.3999999999999995E-3</v>
      </c>
      <c r="I714" s="70">
        <v>7.4281024662567594</v>
      </c>
      <c r="J714" s="70">
        <v>0.16938134633166091</v>
      </c>
      <c r="K714" s="70">
        <v>43.854312337983167</v>
      </c>
    </row>
    <row r="715" spans="3:11" x14ac:dyDescent="0.25">
      <c r="C715">
        <v>1986</v>
      </c>
      <c r="D715" t="s">
        <v>4039</v>
      </c>
      <c r="E715">
        <v>4</v>
      </c>
      <c r="F715">
        <v>0.3367</v>
      </c>
      <c r="G715">
        <v>8.6E-3</v>
      </c>
      <c r="I715" s="70">
        <v>7.524761275100178</v>
      </c>
      <c r="J715" s="70">
        <v>0.17294698641540021</v>
      </c>
      <c r="K715" s="70">
        <v>43.509062696394757</v>
      </c>
    </row>
    <row r="716" spans="3:11" x14ac:dyDescent="0.25">
      <c r="C716">
        <v>1987</v>
      </c>
      <c r="D716" t="s">
        <v>4039</v>
      </c>
      <c r="E716">
        <v>4</v>
      </c>
      <c r="F716">
        <v>0.33939999999999998</v>
      </c>
      <c r="G716">
        <v>8.2000000000000007E-3</v>
      </c>
      <c r="I716" s="70">
        <v>7.5790175050109099</v>
      </c>
      <c r="J716" s="70">
        <v>0.16465356569006451</v>
      </c>
      <c r="K716" s="70">
        <v>46.030084275716611</v>
      </c>
    </row>
    <row r="717" spans="3:11" x14ac:dyDescent="0.25">
      <c r="C717">
        <v>1988</v>
      </c>
      <c r="D717" t="s">
        <v>4039</v>
      </c>
      <c r="E717">
        <v>4</v>
      </c>
      <c r="F717">
        <v>0.3402</v>
      </c>
      <c r="G717">
        <v>9.1000000000000004E-3</v>
      </c>
      <c r="I717" s="70">
        <v>7.59507767079457</v>
      </c>
      <c r="J717" s="70">
        <v>0.18264348731611521</v>
      </c>
      <c r="K717" s="70">
        <v>41.584169150522079</v>
      </c>
    </row>
    <row r="718" spans="3:11" x14ac:dyDescent="0.25">
      <c r="C718">
        <v>1989</v>
      </c>
      <c r="D718" t="s">
        <v>4039</v>
      </c>
      <c r="E718">
        <v>4</v>
      </c>
      <c r="F718">
        <v>0.36809999999999998</v>
      </c>
      <c r="G718">
        <v>8.3999999999999995E-3</v>
      </c>
      <c r="I718" s="70">
        <v>8.1507313749599408</v>
      </c>
      <c r="J718" s="70">
        <v>0.16600872442615</v>
      </c>
      <c r="K718" s="70">
        <v>49.098210971350753</v>
      </c>
    </row>
    <row r="719" spans="3:11" x14ac:dyDescent="0.25">
      <c r="C719">
        <v>1990</v>
      </c>
      <c r="D719" t="s">
        <v>4039</v>
      </c>
      <c r="E719">
        <v>4</v>
      </c>
      <c r="F719">
        <v>0.37640000000000001</v>
      </c>
      <c r="G719">
        <v>8.6E-3</v>
      </c>
      <c r="I719" s="70">
        <v>8.3143919377751665</v>
      </c>
      <c r="J719" s="70">
        <v>0.16919205366624279</v>
      </c>
      <c r="K719" s="70">
        <v>49.141740156287582</v>
      </c>
    </row>
    <row r="720" spans="3:11" x14ac:dyDescent="0.25">
      <c r="C720">
        <v>1991</v>
      </c>
      <c r="D720" t="s">
        <v>4039</v>
      </c>
      <c r="E720">
        <v>4</v>
      </c>
      <c r="F720">
        <v>0.39329999999999998</v>
      </c>
      <c r="G720">
        <v>8.6999999999999994E-3</v>
      </c>
      <c r="I720" s="70">
        <v>8.6453539884810304</v>
      </c>
      <c r="J720" s="70">
        <v>0.16959997482591421</v>
      </c>
      <c r="K720" s="70">
        <v>50.974972121045703</v>
      </c>
    </row>
    <row r="721" spans="3:11" x14ac:dyDescent="0.25">
      <c r="C721">
        <v>1992</v>
      </c>
      <c r="D721" t="s">
        <v>4039</v>
      </c>
      <c r="E721">
        <v>4</v>
      </c>
      <c r="F721">
        <v>0.39660000000000001</v>
      </c>
      <c r="G721">
        <v>8.6999999999999994E-3</v>
      </c>
      <c r="I721" s="70">
        <v>8.7096279547539179</v>
      </c>
      <c r="J721" s="70">
        <v>0.16929932751080459</v>
      </c>
      <c r="K721" s="70">
        <v>51.445142061760841</v>
      </c>
    </row>
    <row r="722" spans="3:11" x14ac:dyDescent="0.25">
      <c r="C722">
        <v>1993</v>
      </c>
      <c r="D722" t="s">
        <v>4039</v>
      </c>
      <c r="E722">
        <v>4</v>
      </c>
      <c r="F722">
        <v>0.3962</v>
      </c>
      <c r="G722">
        <v>9.1999999999999998E-3</v>
      </c>
      <c r="I722" s="70">
        <v>8.7018432414701188</v>
      </c>
      <c r="J722" s="70">
        <v>0.17906764034907699</v>
      </c>
      <c r="K722" s="70">
        <v>48.595286253320943</v>
      </c>
    </row>
    <row r="723" spans="3:11" x14ac:dyDescent="0.25">
      <c r="C723">
        <v>1994</v>
      </c>
      <c r="D723" t="s">
        <v>4039</v>
      </c>
      <c r="E723">
        <v>4</v>
      </c>
      <c r="F723">
        <v>0.3957</v>
      </c>
      <c r="G723">
        <v>9.1000000000000004E-3</v>
      </c>
      <c r="I723" s="70">
        <v>8.692109997289732</v>
      </c>
      <c r="J723" s="70">
        <v>0.1771688401833017</v>
      </c>
      <c r="K723" s="70">
        <v>49.061166671841043</v>
      </c>
    </row>
    <row r="724" spans="3:11" x14ac:dyDescent="0.25">
      <c r="C724">
        <v>1995</v>
      </c>
      <c r="D724" t="s">
        <v>4039</v>
      </c>
      <c r="E724">
        <v>4</v>
      </c>
      <c r="F724">
        <v>0.44519999999999998</v>
      </c>
      <c r="G724">
        <v>1.01E-2</v>
      </c>
      <c r="I724" s="70">
        <v>9.6432722136610352</v>
      </c>
      <c r="J724" s="70">
        <v>0.1915646708687338</v>
      </c>
      <c r="K724" s="70">
        <v>50.339512864921268</v>
      </c>
    </row>
    <row r="725" spans="3:11" x14ac:dyDescent="0.25">
      <c r="C725">
        <v>1996</v>
      </c>
      <c r="D725" t="s">
        <v>4039</v>
      </c>
      <c r="E725">
        <v>4</v>
      </c>
      <c r="F725">
        <v>0.4365</v>
      </c>
      <c r="G725">
        <v>1.03E-2</v>
      </c>
      <c r="I725" s="70">
        <v>9.4778872397561109</v>
      </c>
      <c r="J725" s="70">
        <v>0.1962447334788528</v>
      </c>
      <c r="K725" s="70">
        <v>48.296262894501787</v>
      </c>
    </row>
    <row r="726" spans="3:11" x14ac:dyDescent="0.25">
      <c r="C726">
        <v>1997</v>
      </c>
      <c r="D726" t="s">
        <v>4039</v>
      </c>
      <c r="E726">
        <v>4</v>
      </c>
      <c r="F726">
        <v>0.44890000000000002</v>
      </c>
      <c r="G726">
        <v>9.9000000000000008E-3</v>
      </c>
      <c r="I726" s="70">
        <v>9.7133820954460539</v>
      </c>
      <c r="J726" s="70">
        <v>0.18741156786957619</v>
      </c>
      <c r="K726" s="70">
        <v>51.829149106771297</v>
      </c>
    </row>
    <row r="727" spans="3:11" x14ac:dyDescent="0.25">
      <c r="C727">
        <v>1998</v>
      </c>
      <c r="D727" t="s">
        <v>4039</v>
      </c>
      <c r="E727">
        <v>4</v>
      </c>
      <c r="F727">
        <v>0.47420000000000001</v>
      </c>
      <c r="G727">
        <v>0.01</v>
      </c>
      <c r="I727" s="70">
        <v>10.18921819719403</v>
      </c>
      <c r="J727" s="70">
        <v>0.1868627360554776</v>
      </c>
      <c r="K727" s="70">
        <v>54.527823001419357</v>
      </c>
    </row>
    <row r="728" spans="3:11" x14ac:dyDescent="0.25">
      <c r="C728">
        <v>1999</v>
      </c>
      <c r="D728" t="s">
        <v>4039</v>
      </c>
      <c r="E728">
        <v>4</v>
      </c>
      <c r="F728">
        <v>0.4793</v>
      </c>
      <c r="G728">
        <v>9.7000000000000003E-3</v>
      </c>
      <c r="I728" s="70">
        <v>10.28439480749037</v>
      </c>
      <c r="J728" s="70">
        <v>0.1807879790496614</v>
      </c>
      <c r="K728" s="70">
        <v>56.886496887413657</v>
      </c>
    </row>
    <row r="729" spans="3:11" x14ac:dyDescent="0.25">
      <c r="C729">
        <v>2000</v>
      </c>
      <c r="D729" t="s">
        <v>4039</v>
      </c>
      <c r="E729">
        <v>4</v>
      </c>
      <c r="F729">
        <v>0.50680000000000003</v>
      </c>
      <c r="G729">
        <v>8.8000000000000005E-3</v>
      </c>
      <c r="I729" s="70">
        <v>10.793403262313969</v>
      </c>
      <c r="J729" s="70">
        <v>0.16176366284648969</v>
      </c>
      <c r="K729" s="70">
        <v>66.723286752950713</v>
      </c>
    </row>
    <row r="730" spans="3:11" x14ac:dyDescent="0.25">
      <c r="C730">
        <v>2001</v>
      </c>
      <c r="D730" t="s">
        <v>4039</v>
      </c>
      <c r="E730">
        <v>4</v>
      </c>
      <c r="F730">
        <v>0.52710000000000001</v>
      </c>
      <c r="G730">
        <v>8.8000000000000005E-3</v>
      </c>
      <c r="I730" s="70">
        <v>11.164692063472719</v>
      </c>
      <c r="J730" s="70">
        <v>0.16014820413832759</v>
      </c>
      <c r="K730" s="70">
        <v>69.714750306093052</v>
      </c>
    </row>
    <row r="731" spans="3:11" x14ac:dyDescent="0.25">
      <c r="C731">
        <v>2002</v>
      </c>
      <c r="D731" t="s">
        <v>4039</v>
      </c>
      <c r="E731">
        <v>4</v>
      </c>
      <c r="F731">
        <v>0.502</v>
      </c>
      <c r="G731">
        <v>8.8000000000000005E-3</v>
      </c>
      <c r="I731" s="70">
        <v>10.705062936989579</v>
      </c>
      <c r="J731" s="70">
        <v>0.16215122400890619</v>
      </c>
      <c r="K731" s="70">
        <v>66.019007888596676</v>
      </c>
    </row>
    <row r="732" spans="3:11" x14ac:dyDescent="0.25">
      <c r="C732">
        <v>2003</v>
      </c>
      <c r="D732" t="s">
        <v>4039</v>
      </c>
      <c r="E732">
        <v>4</v>
      </c>
      <c r="F732">
        <v>0.48780000000000001</v>
      </c>
      <c r="G732">
        <v>8.9999999999999993E-3</v>
      </c>
      <c r="I732" s="70">
        <v>10.442477044561519</v>
      </c>
      <c r="J732" s="70">
        <v>0.1670221624884147</v>
      </c>
      <c r="K732" s="70">
        <v>62.521505463598857</v>
      </c>
    </row>
    <row r="733" spans="3:11" x14ac:dyDescent="0.25">
      <c r="C733">
        <v>2004</v>
      </c>
      <c r="D733" t="s">
        <v>4039</v>
      </c>
      <c r="E733">
        <v>4</v>
      </c>
      <c r="F733">
        <v>0.51980000000000004</v>
      </c>
      <c r="G733">
        <v>9.1999999999999998E-3</v>
      </c>
      <c r="I733" s="70">
        <v>11.031603033322851</v>
      </c>
      <c r="J733" s="70">
        <v>0.16803045596568139</v>
      </c>
      <c r="K733" s="70">
        <v>65.652401940609778</v>
      </c>
    </row>
    <row r="734" spans="3:11" x14ac:dyDescent="0.25">
      <c r="C734">
        <v>2005</v>
      </c>
      <c r="D734" t="s">
        <v>4039</v>
      </c>
      <c r="E734">
        <v>4</v>
      </c>
      <c r="F734">
        <v>0.54369999999999996</v>
      </c>
      <c r="G734">
        <v>8.8999999999999999E-3</v>
      </c>
      <c r="I734" s="70">
        <v>11.46556610563985</v>
      </c>
      <c r="J734" s="70">
        <v>0.16066002758635009</v>
      </c>
      <c r="K734" s="70">
        <v>71.365393607177339</v>
      </c>
    </row>
    <row r="735" spans="3:11" x14ac:dyDescent="0.25">
      <c r="C735">
        <v>2006</v>
      </c>
      <c r="D735" t="s">
        <v>4039</v>
      </c>
      <c r="E735">
        <v>4</v>
      </c>
      <c r="F735">
        <v>0.53879999999999995</v>
      </c>
      <c r="G735">
        <v>9.1999999999999998E-3</v>
      </c>
      <c r="I735" s="70">
        <v>11.37700734877269</v>
      </c>
      <c r="J735" s="70">
        <v>0.16647200214594299</v>
      </c>
      <c r="K735" s="70">
        <v>68.341866512776562</v>
      </c>
    </row>
    <row r="736" spans="3:11" x14ac:dyDescent="0.25">
      <c r="C736">
        <v>2007</v>
      </c>
      <c r="D736" t="s">
        <v>4039</v>
      </c>
      <c r="E736">
        <v>4</v>
      </c>
      <c r="F736">
        <v>0.53820000000000001</v>
      </c>
      <c r="G736">
        <v>8.6999999999999994E-3</v>
      </c>
      <c r="I736" s="70">
        <v>11.366148891238391</v>
      </c>
      <c r="J736" s="70">
        <v>0.1574706630076996</v>
      </c>
      <c r="K736" s="70">
        <v>72.179469331901146</v>
      </c>
    </row>
    <row r="737" spans="3:11" x14ac:dyDescent="0.25">
      <c r="C737">
        <v>2008</v>
      </c>
      <c r="D737" t="s">
        <v>4039</v>
      </c>
      <c r="E737">
        <v>4</v>
      </c>
      <c r="F737">
        <v>0.54690000000000005</v>
      </c>
      <c r="G737">
        <v>8.8000000000000005E-3</v>
      </c>
      <c r="I737" s="70">
        <v>11.523286658922499</v>
      </c>
      <c r="J737" s="70">
        <v>0.15860833321457729</v>
      </c>
      <c r="K737" s="70">
        <v>72.652466773816585</v>
      </c>
    </row>
    <row r="738" spans="3:11" x14ac:dyDescent="0.25">
      <c r="C738">
        <v>2009</v>
      </c>
      <c r="D738" t="s">
        <v>4039</v>
      </c>
      <c r="E738">
        <v>4</v>
      </c>
      <c r="F738">
        <v>0.54969999999999997</v>
      </c>
      <c r="G738">
        <v>9.1999999999999998E-3</v>
      </c>
      <c r="I738" s="70">
        <v>11.57371872753707</v>
      </c>
      <c r="J738" s="70">
        <v>0.16559305225097459</v>
      </c>
      <c r="K738" s="70">
        <v>69.892538184487506</v>
      </c>
    </row>
    <row r="739" spans="3:11" x14ac:dyDescent="0.25">
      <c r="C739">
        <v>2010</v>
      </c>
      <c r="D739" t="s">
        <v>4039</v>
      </c>
      <c r="E739">
        <v>4</v>
      </c>
      <c r="F739">
        <v>0.55030000000000001</v>
      </c>
      <c r="G739">
        <v>8.8000000000000005E-3</v>
      </c>
      <c r="I739" s="70">
        <v>11.584516706797411</v>
      </c>
      <c r="J739" s="70">
        <v>0.15834737583368011</v>
      </c>
      <c r="K739" s="70">
        <v>73.158880251764856</v>
      </c>
    </row>
    <row r="740" spans="3:11" x14ac:dyDescent="0.25">
      <c r="C740">
        <v>1980</v>
      </c>
      <c r="D740" t="s">
        <v>4039</v>
      </c>
      <c r="E740">
        <v>4</v>
      </c>
      <c r="F740">
        <v>0.15379999999999999</v>
      </c>
      <c r="G740">
        <v>1.0500000000000001E-2</v>
      </c>
      <c r="I740" s="70">
        <v>3.6412479372035289</v>
      </c>
      <c r="J740" s="70">
        <v>0.23579327078796949</v>
      </c>
      <c r="K740" s="70">
        <v>15.4425439073612</v>
      </c>
    </row>
    <row r="741" spans="3:11" x14ac:dyDescent="0.25">
      <c r="C741">
        <v>1981</v>
      </c>
      <c r="D741" t="s">
        <v>4039</v>
      </c>
      <c r="E741">
        <v>4</v>
      </c>
      <c r="F741">
        <v>0.14280000000000001</v>
      </c>
      <c r="G741">
        <v>1.15E-2</v>
      </c>
      <c r="I741" s="70">
        <v>3.3933383343153878</v>
      </c>
      <c r="J741" s="70">
        <v>0.26011187234087918</v>
      </c>
      <c r="K741" s="70">
        <v>13.045688010228091</v>
      </c>
    </row>
    <row r="742" spans="3:11" x14ac:dyDescent="0.25">
      <c r="C742">
        <v>1982</v>
      </c>
      <c r="D742" t="s">
        <v>4039</v>
      </c>
      <c r="E742">
        <v>4</v>
      </c>
      <c r="F742">
        <v>0.18959999999999999</v>
      </c>
      <c r="G742">
        <v>1.1599999999999999E-2</v>
      </c>
      <c r="I742" s="70">
        <v>4.4360022384464237</v>
      </c>
      <c r="J742" s="70">
        <v>0.2545934822557957</v>
      </c>
      <c r="K742" s="70">
        <v>17.42386411129517</v>
      </c>
    </row>
    <row r="743" spans="3:11" x14ac:dyDescent="0.25">
      <c r="C743">
        <v>1983</v>
      </c>
      <c r="D743" t="s">
        <v>4039</v>
      </c>
      <c r="E743">
        <v>4</v>
      </c>
      <c r="F743">
        <v>0.1908</v>
      </c>
      <c r="G743">
        <v>1.1299999999999999E-2</v>
      </c>
      <c r="I743" s="70">
        <v>4.4623295382741901</v>
      </c>
      <c r="J743" s="70">
        <v>0.24782170049179089</v>
      </c>
      <c r="K743" s="70">
        <v>18.006209825123872</v>
      </c>
    </row>
    <row r="744" spans="3:11" x14ac:dyDescent="0.25">
      <c r="C744">
        <v>1984</v>
      </c>
      <c r="D744" t="s">
        <v>4039</v>
      </c>
      <c r="E744">
        <v>4</v>
      </c>
      <c r="F744">
        <v>0.18179999999999999</v>
      </c>
      <c r="G744">
        <v>1.0999999999999999E-2</v>
      </c>
      <c r="I744" s="70">
        <v>4.2643875231113793</v>
      </c>
      <c r="J744" s="70">
        <v>0.2426189420278865</v>
      </c>
      <c r="K744" s="70">
        <v>17.576482229574768</v>
      </c>
    </row>
    <row r="745" spans="3:11" x14ac:dyDescent="0.25">
      <c r="C745">
        <v>1985</v>
      </c>
      <c r="D745" t="s">
        <v>4039</v>
      </c>
      <c r="E745">
        <v>4</v>
      </c>
      <c r="F745">
        <v>0.2137</v>
      </c>
      <c r="G745">
        <v>1.17E-2</v>
      </c>
      <c r="I745" s="70">
        <v>4.9609705774644963</v>
      </c>
      <c r="J745" s="70">
        <v>0.25295446892896412</v>
      </c>
      <c r="K745" s="70">
        <v>19.612108845001909</v>
      </c>
    </row>
    <row r="746" spans="3:11" x14ac:dyDescent="0.25">
      <c r="C746">
        <v>1986</v>
      </c>
      <c r="D746" t="s">
        <v>4039</v>
      </c>
      <c r="E746">
        <v>4</v>
      </c>
      <c r="F746">
        <v>0.20030000000000001</v>
      </c>
      <c r="G746">
        <v>1.14E-2</v>
      </c>
      <c r="I746" s="70">
        <v>4.6700547956584071</v>
      </c>
      <c r="J746" s="70">
        <v>0.24852924782773181</v>
      </c>
      <c r="K746" s="70">
        <v>18.790765418867149</v>
      </c>
    </row>
    <row r="747" spans="3:11" x14ac:dyDescent="0.25">
      <c r="C747">
        <v>1987</v>
      </c>
      <c r="D747" t="s">
        <v>4039</v>
      </c>
      <c r="E747">
        <v>4</v>
      </c>
      <c r="F747">
        <v>0.20619999999999999</v>
      </c>
      <c r="G747">
        <v>1.0800000000000001E-2</v>
      </c>
      <c r="I747" s="70">
        <v>4.7984431666746152</v>
      </c>
      <c r="J747" s="70">
        <v>0.2345844773255028</v>
      </c>
      <c r="K747" s="70">
        <v>20.455075380015149</v>
      </c>
    </row>
    <row r="748" spans="3:11" x14ac:dyDescent="0.25">
      <c r="C748">
        <v>1988</v>
      </c>
      <c r="D748" t="s">
        <v>4039</v>
      </c>
      <c r="E748">
        <v>4</v>
      </c>
      <c r="F748">
        <v>0.18629999999999999</v>
      </c>
      <c r="G748">
        <v>1.2200000000000001E-2</v>
      </c>
      <c r="I748" s="70">
        <v>4.3634993163400804</v>
      </c>
      <c r="J748" s="70">
        <v>0.26832055375102187</v>
      </c>
      <c r="K748" s="70">
        <v>16.26226263825107</v>
      </c>
    </row>
    <row r="749" spans="3:11" x14ac:dyDescent="0.25">
      <c r="C749">
        <v>1989</v>
      </c>
      <c r="D749" t="s">
        <v>4039</v>
      </c>
      <c r="E749">
        <v>4</v>
      </c>
      <c r="F749">
        <v>0.21820000000000001</v>
      </c>
      <c r="G749">
        <v>1.1299999999999999E-2</v>
      </c>
      <c r="I749" s="70">
        <v>5.0581257796572956</v>
      </c>
      <c r="J749" s="70">
        <v>0.24362929348836959</v>
      </c>
      <c r="K749" s="70">
        <v>20.761566506364151</v>
      </c>
    </row>
    <row r="750" spans="3:11" x14ac:dyDescent="0.25">
      <c r="C750">
        <v>1990</v>
      </c>
      <c r="D750" t="s">
        <v>4039</v>
      </c>
      <c r="E750">
        <v>4</v>
      </c>
      <c r="F750">
        <v>0.21690000000000001</v>
      </c>
      <c r="G750">
        <v>1.17E-2</v>
      </c>
      <c r="I750" s="70">
        <v>5.030086407540324</v>
      </c>
      <c r="J750" s="70">
        <v>0.25245542176189939</v>
      </c>
      <c r="K750" s="70">
        <v>19.92465193432999</v>
      </c>
    </row>
    <row r="751" spans="3:11" x14ac:dyDescent="0.25">
      <c r="C751">
        <v>1991</v>
      </c>
      <c r="D751" t="s">
        <v>4039</v>
      </c>
      <c r="E751">
        <v>4</v>
      </c>
      <c r="F751">
        <v>0.21840000000000001</v>
      </c>
      <c r="G751">
        <v>1.1900000000000001E-2</v>
      </c>
      <c r="I751" s="70">
        <v>5.0624375371012498</v>
      </c>
      <c r="J751" s="70">
        <v>0.25653377517471793</v>
      </c>
      <c r="K751" s="70">
        <v>19.734000069399698</v>
      </c>
    </row>
    <row r="752" spans="3:11" x14ac:dyDescent="0.25">
      <c r="C752">
        <v>1992</v>
      </c>
      <c r="D752" t="s">
        <v>4039</v>
      </c>
      <c r="E752">
        <v>4</v>
      </c>
      <c r="F752">
        <v>0.20269999999999999</v>
      </c>
      <c r="G752">
        <v>1.2E-2</v>
      </c>
      <c r="I752" s="70">
        <v>4.7223375566132431</v>
      </c>
      <c r="J752" s="70">
        <v>0.2612181031594244</v>
      </c>
      <c r="K752" s="70">
        <v>18.078140448524529</v>
      </c>
    </row>
    <row r="753" spans="3:11" x14ac:dyDescent="0.25">
      <c r="C753">
        <v>1993</v>
      </c>
      <c r="D753" t="s">
        <v>4039</v>
      </c>
      <c r="E753">
        <v>4</v>
      </c>
      <c r="F753">
        <v>0.21340000000000001</v>
      </c>
      <c r="G753">
        <v>1.23E-2</v>
      </c>
      <c r="I753" s="70">
        <v>4.954483964154055</v>
      </c>
      <c r="J753" s="70">
        <v>0.26597580203541599</v>
      </c>
      <c r="K753" s="70">
        <v>18.627574111025108</v>
      </c>
    </row>
    <row r="754" spans="3:11" x14ac:dyDescent="0.25">
      <c r="C754">
        <v>1994</v>
      </c>
      <c r="D754" t="s">
        <v>4039</v>
      </c>
      <c r="E754">
        <v>4</v>
      </c>
      <c r="F754">
        <v>0.21190000000000001</v>
      </c>
      <c r="G754">
        <v>1.2E-2</v>
      </c>
      <c r="I754" s="70">
        <v>4.922032843381019</v>
      </c>
      <c r="J754" s="70">
        <v>0.25972943190869141</v>
      </c>
      <c r="K754" s="70">
        <v>18.950616444236381</v>
      </c>
    </row>
    <row r="755" spans="3:11" x14ac:dyDescent="0.25">
      <c r="C755">
        <v>1995</v>
      </c>
      <c r="D755" t="s">
        <v>4040</v>
      </c>
      <c r="E755">
        <v>4</v>
      </c>
      <c r="F755">
        <v>0.24110000000000001</v>
      </c>
      <c r="G755">
        <v>1.37E-2</v>
      </c>
      <c r="I755" s="70">
        <v>5.5484096354667223</v>
      </c>
      <c r="J755" s="70">
        <v>0.29127653130406378</v>
      </c>
      <c r="K755" s="70">
        <v>19.048598287771881</v>
      </c>
    </row>
    <row r="756" spans="3:11" x14ac:dyDescent="0.25">
      <c r="C756">
        <v>1996</v>
      </c>
      <c r="D756" t="s">
        <v>4040</v>
      </c>
      <c r="E756">
        <v>4</v>
      </c>
      <c r="F756">
        <v>0.2283</v>
      </c>
      <c r="G756">
        <v>1.3599999999999999E-2</v>
      </c>
      <c r="I756" s="70">
        <v>5.2752091638231802</v>
      </c>
      <c r="J756" s="70">
        <v>0.29140740141414873</v>
      </c>
      <c r="K756" s="70">
        <v>18.102522922285161</v>
      </c>
    </row>
    <row r="757" spans="3:11" x14ac:dyDescent="0.25">
      <c r="C757">
        <v>1997</v>
      </c>
      <c r="D757" t="s">
        <v>4040</v>
      </c>
      <c r="E757">
        <v>4</v>
      </c>
      <c r="F757">
        <v>0.25369999999999998</v>
      </c>
      <c r="G757">
        <v>1.3100000000000001E-2</v>
      </c>
      <c r="I757" s="70">
        <v>5.8152851147362128</v>
      </c>
      <c r="J757" s="70">
        <v>0.27641785016412312</v>
      </c>
      <c r="K757" s="70">
        <v>21.038023091791601</v>
      </c>
    </row>
    <row r="758" spans="3:11" x14ac:dyDescent="0.25">
      <c r="C758">
        <v>1998</v>
      </c>
      <c r="D758" t="s">
        <v>4040</v>
      </c>
      <c r="E758">
        <v>4</v>
      </c>
      <c r="F758">
        <v>0.25</v>
      </c>
      <c r="G758">
        <v>1.2999999999999999E-2</v>
      </c>
      <c r="I758" s="70">
        <v>5.7371263440564091</v>
      </c>
      <c r="J758" s="70">
        <v>0.27491652849454667</v>
      </c>
      <c r="K758" s="70">
        <v>20.86861192185545</v>
      </c>
    </row>
    <row r="759" spans="3:11" x14ac:dyDescent="0.25">
      <c r="C759">
        <v>1999</v>
      </c>
      <c r="D759" t="s">
        <v>4040</v>
      </c>
      <c r="E759">
        <v>4</v>
      </c>
      <c r="F759">
        <v>0.25590000000000002</v>
      </c>
      <c r="G759">
        <v>1.2800000000000001E-2</v>
      </c>
      <c r="I759" s="70">
        <v>5.8616759166673296</v>
      </c>
      <c r="J759" s="70">
        <v>0.26973275175836892</v>
      </c>
      <c r="K759" s="70">
        <v>21.731420743144749</v>
      </c>
    </row>
    <row r="760" spans="3:11" x14ac:dyDescent="0.25">
      <c r="C760">
        <v>2000</v>
      </c>
      <c r="D760" t="s">
        <v>4040</v>
      </c>
      <c r="E760">
        <v>4</v>
      </c>
      <c r="F760">
        <v>0.26229999999999998</v>
      </c>
      <c r="G760">
        <v>1.11E-2</v>
      </c>
      <c r="I760" s="70">
        <v>5.9962853290306706</v>
      </c>
      <c r="J760" s="70">
        <v>0.23301884796645811</v>
      </c>
      <c r="K760" s="70">
        <v>25.733048555341782</v>
      </c>
    </row>
    <row r="761" spans="3:11" x14ac:dyDescent="0.25">
      <c r="C761">
        <v>2001</v>
      </c>
      <c r="D761" t="s">
        <v>4040</v>
      </c>
      <c r="E761">
        <v>4</v>
      </c>
      <c r="F761">
        <v>0.27760000000000001</v>
      </c>
      <c r="G761">
        <v>1.12E-2</v>
      </c>
      <c r="I761" s="70">
        <v>6.3160238193464169</v>
      </c>
      <c r="J761" s="70">
        <v>0.23300318307308229</v>
      </c>
      <c r="K761" s="70">
        <v>27.10702805019352</v>
      </c>
    </row>
    <row r="762" spans="3:11" x14ac:dyDescent="0.25">
      <c r="C762">
        <v>2002</v>
      </c>
      <c r="D762" t="s">
        <v>4040</v>
      </c>
      <c r="E762">
        <v>4</v>
      </c>
      <c r="F762">
        <v>0.27350000000000002</v>
      </c>
      <c r="G762">
        <v>1.18E-2</v>
      </c>
      <c r="I762" s="70">
        <v>6.2306251712867189</v>
      </c>
      <c r="J762" s="70">
        <v>0.24607800883808079</v>
      </c>
      <c r="K762" s="70">
        <v>25.31971548658974</v>
      </c>
    </row>
    <row r="763" spans="3:11" x14ac:dyDescent="0.25">
      <c r="C763">
        <v>2003</v>
      </c>
      <c r="D763" t="s">
        <v>4040</v>
      </c>
      <c r="E763">
        <v>4</v>
      </c>
      <c r="F763">
        <v>0.20880000000000001</v>
      </c>
      <c r="G763">
        <v>1.1599999999999999E-2</v>
      </c>
      <c r="I763" s="70">
        <v>4.8548716155229599</v>
      </c>
      <c r="J763" s="70">
        <v>0.25155453977913339</v>
      </c>
      <c r="K763" s="70">
        <v>19.299479229377329</v>
      </c>
    </row>
    <row r="764" spans="3:11" x14ac:dyDescent="0.25">
      <c r="C764">
        <v>2004</v>
      </c>
      <c r="D764" t="s">
        <v>4040</v>
      </c>
      <c r="E764">
        <v>4</v>
      </c>
      <c r="F764">
        <v>0.2651</v>
      </c>
      <c r="G764">
        <v>1.14E-2</v>
      </c>
      <c r="I764" s="70">
        <v>6.0550160277257126</v>
      </c>
      <c r="J764" s="70">
        <v>0.23891929150187199</v>
      </c>
      <c r="K764" s="70">
        <v>25.343353354445512</v>
      </c>
    </row>
    <row r="765" spans="3:11" x14ac:dyDescent="0.25">
      <c r="C765">
        <v>2005</v>
      </c>
      <c r="D765" t="s">
        <v>4040</v>
      </c>
      <c r="E765">
        <v>4</v>
      </c>
      <c r="F765">
        <v>0.26740000000000003</v>
      </c>
      <c r="G765">
        <v>1.1299999999999999E-2</v>
      </c>
      <c r="I765" s="70">
        <v>6.1031862143922533</v>
      </c>
      <c r="J765" s="70">
        <v>0.23650110545657099</v>
      </c>
      <c r="K765" s="70">
        <v>25.806163580546091</v>
      </c>
    </row>
    <row r="766" spans="3:11" x14ac:dyDescent="0.25">
      <c r="C766">
        <v>2006</v>
      </c>
      <c r="D766" t="s">
        <v>4040</v>
      </c>
      <c r="E766">
        <v>4</v>
      </c>
      <c r="F766">
        <v>0.26040000000000002</v>
      </c>
      <c r="G766">
        <v>1.1599999999999999E-2</v>
      </c>
      <c r="I766" s="70">
        <v>5.956376686582443</v>
      </c>
      <c r="J766" s="70">
        <v>0.24379045730806809</v>
      </c>
      <c r="K766" s="70">
        <v>24.432361924058458</v>
      </c>
    </row>
    <row r="767" spans="3:11" x14ac:dyDescent="0.25">
      <c r="C767">
        <v>2007</v>
      </c>
      <c r="D767" t="s">
        <v>4040</v>
      </c>
      <c r="E767">
        <v>4</v>
      </c>
      <c r="F767">
        <v>0.25879999999999997</v>
      </c>
      <c r="G767">
        <v>1.12E-2</v>
      </c>
      <c r="I767" s="70">
        <v>5.9227343973171864</v>
      </c>
      <c r="J767" s="70">
        <v>0.2356082430191358</v>
      </c>
      <c r="K767" s="70">
        <v>25.138061051778021</v>
      </c>
    </row>
    <row r="768" spans="3:11" x14ac:dyDescent="0.25">
      <c r="C768">
        <v>2008</v>
      </c>
      <c r="D768" t="s">
        <v>4040</v>
      </c>
      <c r="E768">
        <v>4</v>
      </c>
      <c r="F768">
        <v>0.28289999999999998</v>
      </c>
      <c r="G768">
        <v>1.15E-2</v>
      </c>
      <c r="I768" s="70">
        <v>6.4261131413112293</v>
      </c>
      <c r="J768" s="70">
        <v>0.2385026699518823</v>
      </c>
      <c r="K768" s="70">
        <v>26.943568986492661</v>
      </c>
    </row>
    <row r="769" spans="1:11" x14ac:dyDescent="0.25">
      <c r="C769">
        <v>2009</v>
      </c>
      <c r="D769" t="s">
        <v>4040</v>
      </c>
      <c r="E769">
        <v>4</v>
      </c>
      <c r="F769">
        <v>0.26850000000000002</v>
      </c>
      <c r="G769">
        <v>1.1299999999999999E-2</v>
      </c>
      <c r="I769" s="70">
        <v>6.126200956654837</v>
      </c>
      <c r="J769" s="70">
        <v>0.2363472744994482</v>
      </c>
      <c r="K769" s="70">
        <v>25.920336799437649</v>
      </c>
    </row>
    <row r="770" spans="1:11" x14ac:dyDescent="0.25">
      <c r="C770">
        <v>2010</v>
      </c>
      <c r="D770" t="s">
        <v>4040</v>
      </c>
      <c r="E770">
        <v>4</v>
      </c>
      <c r="F770">
        <v>0.27460000000000001</v>
      </c>
      <c r="G770">
        <v>1.14E-2</v>
      </c>
      <c r="I770" s="70">
        <v>6.2535572200919542</v>
      </c>
      <c r="J770" s="70">
        <v>0.23758248711537899</v>
      </c>
      <c r="K770" s="70">
        <v>26.321625369023899</v>
      </c>
    </row>
    <row r="773" spans="1:11" x14ac:dyDescent="0.25">
      <c r="A773" s="72" t="s">
        <v>4060</v>
      </c>
      <c r="C773" t="s">
        <v>4037</v>
      </c>
    </row>
    <row r="775" spans="1:11" x14ac:dyDescent="0.25">
      <c r="B775" t="s">
        <v>4064</v>
      </c>
      <c r="C775" t="s">
        <v>413</v>
      </c>
      <c r="D775" t="s">
        <v>197</v>
      </c>
      <c r="E775" t="s">
        <v>326</v>
      </c>
      <c r="F775" t="s">
        <v>4027</v>
      </c>
      <c r="G775" t="s">
        <v>147</v>
      </c>
      <c r="I775" t="s">
        <v>148</v>
      </c>
      <c r="J775" t="s">
        <v>147</v>
      </c>
      <c r="K775" t="s">
        <v>149</v>
      </c>
    </row>
    <row r="776" spans="1:11" x14ac:dyDescent="0.25">
      <c r="B776" t="s">
        <v>4065</v>
      </c>
      <c r="C776" t="s">
        <v>178</v>
      </c>
      <c r="D776">
        <v>0</v>
      </c>
      <c r="E776">
        <v>0</v>
      </c>
      <c r="F776" t="s">
        <v>85</v>
      </c>
      <c r="G776" t="s">
        <v>85</v>
      </c>
      <c r="I776" s="70" t="s">
        <v>85</v>
      </c>
      <c r="J776" s="70" t="s">
        <v>85</v>
      </c>
      <c r="K776" s="70" t="s">
        <v>85</v>
      </c>
    </row>
    <row r="777" spans="1:11" x14ac:dyDescent="0.25">
      <c r="B777" t="s">
        <v>4066</v>
      </c>
      <c r="C777" t="s">
        <v>4073</v>
      </c>
      <c r="D777">
        <v>4</v>
      </c>
      <c r="E777">
        <v>4</v>
      </c>
      <c r="F777">
        <v>0.36720000000000003</v>
      </c>
      <c r="G777">
        <v>1.0880000000000001E-2</v>
      </c>
      <c r="I777" s="70">
        <v>8.1329403363969099</v>
      </c>
      <c r="J777" s="70">
        <v>0.21512697316778789</v>
      </c>
      <c r="K777" s="70">
        <v>37.805302685375658</v>
      </c>
    </row>
    <row r="778" spans="1:11" x14ac:dyDescent="0.25">
      <c r="B778" t="s">
        <v>4067</v>
      </c>
      <c r="C778" t="s">
        <v>4074</v>
      </c>
      <c r="D778">
        <v>4</v>
      </c>
      <c r="E778">
        <v>8</v>
      </c>
      <c r="F778">
        <v>0.69072</v>
      </c>
      <c r="G778">
        <v>1.619E-2</v>
      </c>
      <c r="I778" s="70">
        <v>6.7846826330989263</v>
      </c>
      <c r="J778" s="70">
        <v>0.12781862252693171</v>
      </c>
      <c r="K778" s="70">
        <v>53.080548819632106</v>
      </c>
    </row>
    <row r="779" spans="1:11" x14ac:dyDescent="0.25">
      <c r="B779" t="s">
        <v>4068</v>
      </c>
      <c r="C779" t="s">
        <v>4075</v>
      </c>
      <c r="D779">
        <v>3</v>
      </c>
      <c r="E779">
        <v>11</v>
      </c>
      <c r="F779">
        <v>1.18726</v>
      </c>
      <c r="G779">
        <v>2.266E-2</v>
      </c>
      <c r="I779" s="70">
        <v>7.3742237934721233</v>
      </c>
      <c r="J779" s="70">
        <v>0.10112693553329399</v>
      </c>
      <c r="K779" s="70">
        <v>72.920471233347243</v>
      </c>
    </row>
    <row r="780" spans="1:11" x14ac:dyDescent="0.25">
      <c r="B780" t="s">
        <v>4069</v>
      </c>
      <c r="C780" t="s">
        <v>4076</v>
      </c>
      <c r="D780">
        <v>3</v>
      </c>
      <c r="E780">
        <v>11</v>
      </c>
      <c r="F780">
        <v>1.1603699999999999</v>
      </c>
      <c r="G780">
        <v>2.7810000000000001E-2</v>
      </c>
      <c r="I780" s="70">
        <v>7.2535433382302061</v>
      </c>
      <c r="J780" s="70">
        <v>0.12551389725060491</v>
      </c>
      <c r="K780" s="70">
        <v>57.79075861016058</v>
      </c>
    </row>
    <row r="781" spans="1:11" x14ac:dyDescent="0.25">
      <c r="B781" t="s">
        <v>4070</v>
      </c>
      <c r="C781" t="s">
        <v>4077</v>
      </c>
      <c r="D781">
        <v>4</v>
      </c>
      <c r="E781">
        <v>15</v>
      </c>
      <c r="F781">
        <v>2.3220299999999998</v>
      </c>
      <c r="G781">
        <v>3.9969999999999999E-2</v>
      </c>
      <c r="I781" s="70">
        <v>8.332866971988139</v>
      </c>
      <c r="J781" s="70">
        <v>8.6895958051158795E-2</v>
      </c>
      <c r="K781" s="70">
        <v>95.894759191011843</v>
      </c>
    </row>
    <row r="782" spans="1:11" x14ac:dyDescent="0.25">
      <c r="B782" t="s">
        <v>4071</v>
      </c>
      <c r="C782" t="s">
        <v>4078</v>
      </c>
      <c r="D782">
        <v>4</v>
      </c>
      <c r="E782">
        <v>15</v>
      </c>
      <c r="F782">
        <v>2.09362</v>
      </c>
      <c r="G782">
        <v>4.2680000000000003E-2</v>
      </c>
      <c r="I782" s="70">
        <v>7.8196202278534077</v>
      </c>
      <c r="J782" s="70">
        <v>9.9166271042226348E-2</v>
      </c>
      <c r="K782" s="70">
        <v>78.85362780782296</v>
      </c>
    </row>
    <row r="783" spans="1:11" x14ac:dyDescent="0.25">
      <c r="B783" t="s">
        <v>4072</v>
      </c>
      <c r="C783" t="s">
        <v>4079</v>
      </c>
      <c r="D783">
        <v>4</v>
      </c>
      <c r="E783">
        <v>15</v>
      </c>
      <c r="F783">
        <v>1.72776</v>
      </c>
      <c r="G783">
        <v>4.8939999999999997E-2</v>
      </c>
      <c r="I783" s="70">
        <v>6.9187182530897173</v>
      </c>
      <c r="J783" s="70">
        <v>0.12788520180920629</v>
      </c>
      <c r="K783" s="70">
        <v>54.101007428614359</v>
      </c>
    </row>
    <row r="787" spans="1:13" x14ac:dyDescent="0.25">
      <c r="A787" s="72" t="s">
        <v>4084</v>
      </c>
      <c r="C787" t="s">
        <v>211</v>
      </c>
    </row>
    <row r="790" spans="1:13" x14ac:dyDescent="0.25">
      <c r="B790" t="s">
        <v>4093</v>
      </c>
      <c r="C790" t="s">
        <v>4091</v>
      </c>
      <c r="D790" t="s">
        <v>413</v>
      </c>
      <c r="E790" t="s">
        <v>197</v>
      </c>
      <c r="F790" t="s">
        <v>326</v>
      </c>
      <c r="G790" t="s">
        <v>4027</v>
      </c>
      <c r="H790" t="s">
        <v>4090</v>
      </c>
      <c r="I790" t="s">
        <v>147</v>
      </c>
      <c r="K790" t="s">
        <v>148</v>
      </c>
      <c r="L790" t="s">
        <v>147</v>
      </c>
      <c r="M790" t="s">
        <v>149</v>
      </c>
    </row>
    <row r="791" spans="1:13" x14ac:dyDescent="0.25">
      <c r="B791" t="s">
        <v>175</v>
      </c>
      <c r="C791" t="s">
        <v>4092</v>
      </c>
      <c r="D791" t="s">
        <v>166</v>
      </c>
      <c r="E791">
        <v>5</v>
      </c>
      <c r="F791">
        <v>5</v>
      </c>
      <c r="G791">
        <v>0.39500000000000002</v>
      </c>
      <c r="H791">
        <v>41.75</v>
      </c>
      <c r="I791">
        <f>G791/H791</f>
        <v>9.4610778443113778E-3</v>
      </c>
      <c r="K791" s="70">
        <v>6.8845274530016756</v>
      </c>
      <c r="L791" s="70">
        <v>0.1449810515534459</v>
      </c>
      <c r="M791" s="70">
        <v>47.48570505755891</v>
      </c>
    </row>
    <row r="792" spans="1:13" x14ac:dyDescent="0.25">
      <c r="B792" t="s">
        <v>175</v>
      </c>
      <c r="C792" t="s">
        <v>4092</v>
      </c>
      <c r="D792" t="s">
        <v>162</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175</v>
      </c>
      <c r="C793" t="s">
        <v>4092</v>
      </c>
      <c r="D793" t="s">
        <v>163</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175</v>
      </c>
      <c r="C794" t="s">
        <v>4092</v>
      </c>
      <c r="D794" t="s">
        <v>4088</v>
      </c>
      <c r="E794">
        <v>2</v>
      </c>
      <c r="F794">
        <v>12</v>
      </c>
      <c r="G794">
        <v>1.149</v>
      </c>
      <c r="H794">
        <v>90.04</v>
      </c>
      <c r="I794">
        <f t="shared" si="54"/>
        <v>1.2760995113282984E-2</v>
      </c>
      <c r="K794" s="70">
        <v>6.5826141471972077</v>
      </c>
      <c r="L794" s="70">
        <v>5.2741593698360081E-2</v>
      </c>
      <c r="M794" s="70">
        <v>124.8087834593039</v>
      </c>
    </row>
    <row r="795" spans="1:13" x14ac:dyDescent="0.25">
      <c r="B795" t="s">
        <v>175</v>
      </c>
      <c r="C795" t="s">
        <v>4092</v>
      </c>
      <c r="D795" t="s">
        <v>4089</v>
      </c>
      <c r="E795">
        <v>3</v>
      </c>
      <c r="F795">
        <v>15</v>
      </c>
      <c r="G795">
        <v>1.5</v>
      </c>
      <c r="H795">
        <v>142.78</v>
      </c>
      <c r="I795">
        <f t="shared" si="54"/>
        <v>1.0505673063454265E-2</v>
      </c>
      <c r="K795" s="70">
        <v>6.2990379289539433</v>
      </c>
      <c r="L795" s="70">
        <v>2.9779811718435051E-2</v>
      </c>
      <c r="M795" s="70">
        <v>211.52040813792499</v>
      </c>
    </row>
    <row r="796" spans="1:13" x14ac:dyDescent="0.25">
      <c r="B796" t="s">
        <v>4094</v>
      </c>
      <c r="C796" t="s">
        <v>4092</v>
      </c>
      <c r="D796" t="s">
        <v>166</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4094</v>
      </c>
      <c r="C797" t="s">
        <v>4092</v>
      </c>
      <c r="D797" t="s">
        <v>162</v>
      </c>
      <c r="E797">
        <v>3</v>
      </c>
      <c r="F797">
        <v>8</v>
      </c>
      <c r="G797">
        <v>0.61</v>
      </c>
      <c r="H797">
        <v>64.02</v>
      </c>
      <c r="I797">
        <f t="shared" si="54"/>
        <v>9.5282724148703542E-3</v>
      </c>
      <c r="K797" s="70">
        <v>6.133682837398613</v>
      </c>
      <c r="L797" s="70">
        <v>7.8514801433865244E-2</v>
      </c>
      <c r="M797" s="70">
        <v>78.121357061128791</v>
      </c>
    </row>
    <row r="798" spans="1:13" x14ac:dyDescent="0.25">
      <c r="B798" t="s">
        <v>4094</v>
      </c>
      <c r="C798" t="s">
        <v>4092</v>
      </c>
      <c r="D798" t="s">
        <v>163</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4094</v>
      </c>
      <c r="C799" t="s">
        <v>4092</v>
      </c>
      <c r="D799" t="s">
        <v>4088</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4094</v>
      </c>
      <c r="C800" t="s">
        <v>4092</v>
      </c>
      <c r="D800" t="s">
        <v>4089</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175</v>
      </c>
      <c r="C801" t="s">
        <v>308</v>
      </c>
      <c r="D801" t="s">
        <v>166</v>
      </c>
      <c r="E801">
        <v>5</v>
      </c>
      <c r="F801">
        <v>5</v>
      </c>
      <c r="G801">
        <v>0.313</v>
      </c>
      <c r="H801">
        <v>30.46</v>
      </c>
      <c r="I801">
        <f t="shared" si="54"/>
        <v>1.0275771503611293E-2</v>
      </c>
      <c r="K801" s="70">
        <v>5.5973319208808334</v>
      </c>
      <c r="L801" s="70">
        <v>0.16528469980349891</v>
      </c>
      <c r="M801" s="70">
        <v>33.864791644570253</v>
      </c>
    </row>
    <row r="802" spans="2:13" x14ac:dyDescent="0.25">
      <c r="B802" t="s">
        <v>175</v>
      </c>
      <c r="C802" t="s">
        <v>308</v>
      </c>
      <c r="D802" t="s">
        <v>162</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175</v>
      </c>
      <c r="C803" t="s">
        <v>308</v>
      </c>
      <c r="D803" t="s">
        <v>163</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175</v>
      </c>
      <c r="C804" t="s">
        <v>308</v>
      </c>
      <c r="D804" t="s">
        <v>4088</v>
      </c>
      <c r="E804">
        <v>2</v>
      </c>
      <c r="F804">
        <v>12</v>
      </c>
      <c r="G804">
        <v>0.999</v>
      </c>
      <c r="H804">
        <v>72.19</v>
      </c>
      <c r="I804">
        <f t="shared" si="54"/>
        <v>1.3838481784180635E-2</v>
      </c>
      <c r="K804" s="70">
        <v>5.9418939944062998</v>
      </c>
      <c r="L804" s="70">
        <v>6.1117015600433033E-2</v>
      </c>
      <c r="M804" s="70">
        <v>97.221599190196727</v>
      </c>
    </row>
    <row r="805" spans="2:13" x14ac:dyDescent="0.25">
      <c r="B805" t="s">
        <v>175</v>
      </c>
      <c r="C805" t="s">
        <v>308</v>
      </c>
      <c r="D805" t="s">
        <v>4089</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4094</v>
      </c>
      <c r="C806" t="s">
        <v>308</v>
      </c>
      <c r="D806" t="s">
        <v>166</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4094</v>
      </c>
      <c r="C807" t="s">
        <v>308</v>
      </c>
      <c r="D807" t="s">
        <v>162</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4094</v>
      </c>
      <c r="C808" t="s">
        <v>308</v>
      </c>
      <c r="D808" t="s">
        <v>163</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4094</v>
      </c>
      <c r="C809" t="s">
        <v>308</v>
      </c>
      <c r="D809" t="s">
        <v>4088</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4094</v>
      </c>
      <c r="C810" t="s">
        <v>308</v>
      </c>
      <c r="D810" t="s">
        <v>4089</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175</v>
      </c>
      <c r="C811" t="s">
        <v>309</v>
      </c>
      <c r="D811" t="s">
        <v>166</v>
      </c>
      <c r="E811">
        <v>5</v>
      </c>
      <c r="F811">
        <v>5</v>
      </c>
      <c r="G811">
        <v>0.192</v>
      </c>
      <c r="H811">
        <v>8.42</v>
      </c>
      <c r="I811">
        <f t="shared" si="54"/>
        <v>2.2802850356294539E-2</v>
      </c>
      <c r="K811" s="70">
        <v>3.5750737198698701</v>
      </c>
      <c r="L811" s="70">
        <v>0.39627632662355172</v>
      </c>
      <c r="M811" s="70">
        <v>9.021668668252449</v>
      </c>
    </row>
    <row r="812" spans="2:13" x14ac:dyDescent="0.25">
      <c r="B812" t="s">
        <v>175</v>
      </c>
      <c r="C812" t="s">
        <v>309</v>
      </c>
      <c r="D812" t="s">
        <v>162</v>
      </c>
      <c r="E812">
        <v>3</v>
      </c>
      <c r="F812">
        <v>8</v>
      </c>
      <c r="G812">
        <v>0.502</v>
      </c>
      <c r="H812">
        <v>19.59</v>
      </c>
      <c r="I812">
        <f t="shared" si="54"/>
        <v>2.5625319040326697E-2</v>
      </c>
      <c r="K812" s="70">
        <v>5.2164734901287044</v>
      </c>
      <c r="L812" s="70">
        <v>0.22438462895161659</v>
      </c>
      <c r="M812" s="70">
        <v>23.24790924628584</v>
      </c>
    </row>
    <row r="813" spans="2:13" x14ac:dyDescent="0.25">
      <c r="B813" t="s">
        <v>175</v>
      </c>
      <c r="C813" t="s">
        <v>309</v>
      </c>
      <c r="D813" t="s">
        <v>163</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175</v>
      </c>
      <c r="C814" t="s">
        <v>309</v>
      </c>
      <c r="D814" t="s">
        <v>4088</v>
      </c>
      <c r="E814">
        <v>2</v>
      </c>
      <c r="F814">
        <v>12</v>
      </c>
      <c r="G814">
        <v>1.411</v>
      </c>
      <c r="H814">
        <v>47.17</v>
      </c>
      <c r="I814">
        <f t="shared" si="54"/>
        <v>2.991308034767861E-2</v>
      </c>
      <c r="K814" s="70">
        <v>7.6092903906898268</v>
      </c>
      <c r="L814" s="70">
        <v>0.1112583073971169</v>
      </c>
      <c r="M814" s="70">
        <v>68.39300874432513</v>
      </c>
    </row>
    <row r="815" spans="2:13" x14ac:dyDescent="0.25">
      <c r="B815" t="s">
        <v>175</v>
      </c>
      <c r="C815" t="s">
        <v>309</v>
      </c>
      <c r="D815" t="s">
        <v>4089</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4094</v>
      </c>
      <c r="C816" t="s">
        <v>309</v>
      </c>
      <c r="D816" t="s">
        <v>166</v>
      </c>
      <c r="E816">
        <v>5</v>
      </c>
      <c r="F816">
        <v>5</v>
      </c>
      <c r="G816">
        <v>0.155</v>
      </c>
      <c r="H816">
        <v>6.27</v>
      </c>
      <c r="I816">
        <f t="shared" si="54"/>
        <v>2.4720893141945775E-2</v>
      </c>
      <c r="K816" s="70">
        <v>2.9239385530068329</v>
      </c>
      <c r="L816" s="70">
        <v>0.44058384185577049</v>
      </c>
      <c r="M816" s="70">
        <v>6.6365088213199002</v>
      </c>
    </row>
    <row r="817" spans="1:13" x14ac:dyDescent="0.25">
      <c r="B817" t="s">
        <v>4094</v>
      </c>
      <c r="C817" t="s">
        <v>309</v>
      </c>
      <c r="D817" t="s">
        <v>162</v>
      </c>
      <c r="E817">
        <v>3</v>
      </c>
      <c r="F817">
        <v>8</v>
      </c>
      <c r="G817">
        <v>0.46</v>
      </c>
      <c r="H817">
        <v>16.41</v>
      </c>
      <c r="I817">
        <f t="shared" si="54"/>
        <v>2.8031687995124926E-2</v>
      </c>
      <c r="K817" s="70">
        <v>4.8441267930804388</v>
      </c>
      <c r="L817" s="70">
        <v>0.25162310362884832</v>
      </c>
      <c r="M817" s="70">
        <v>19.251518335238689</v>
      </c>
    </row>
    <row r="818" spans="1:13" x14ac:dyDescent="0.25">
      <c r="B818" t="s">
        <v>4094</v>
      </c>
      <c r="C818" t="s">
        <v>309</v>
      </c>
      <c r="D818" t="s">
        <v>163</v>
      </c>
      <c r="E818">
        <v>2</v>
      </c>
      <c r="F818">
        <v>10</v>
      </c>
      <c r="G818">
        <v>1.157</v>
      </c>
      <c r="H818">
        <v>46.37</v>
      </c>
      <c r="I818">
        <f t="shared" si="54"/>
        <v>2.4951477248220836E-2</v>
      </c>
      <c r="K818" s="70">
        <v>7.9903663549820703</v>
      </c>
      <c r="L818" s="70">
        <v>0.1249197574934338</v>
      </c>
      <c r="M818" s="70">
        <v>63.963991888169232</v>
      </c>
    </row>
    <row r="819" spans="1:13" x14ac:dyDescent="0.25">
      <c r="B819" t="s">
        <v>4094</v>
      </c>
      <c r="C819" t="s">
        <v>309</v>
      </c>
      <c r="D819" t="s">
        <v>4088</v>
      </c>
      <c r="E819">
        <v>2</v>
      </c>
      <c r="F819">
        <v>12</v>
      </c>
      <c r="G819">
        <v>1.419</v>
      </c>
      <c r="H819">
        <v>47.09</v>
      </c>
      <c r="I819">
        <f t="shared" si="54"/>
        <v>3.0133786366532172E-2</v>
      </c>
      <c r="K819" s="70">
        <v>7.639000326671419</v>
      </c>
      <c r="L819" s="70">
        <v>0.1117393771720753</v>
      </c>
      <c r="M819" s="70">
        <v>68.36444340393615</v>
      </c>
    </row>
    <row r="820" spans="1:13" x14ac:dyDescent="0.25">
      <c r="B820" t="s">
        <v>4094</v>
      </c>
      <c r="C820" t="s">
        <v>309</v>
      </c>
      <c r="D820" t="s">
        <v>4089</v>
      </c>
      <c r="E820">
        <v>3</v>
      </c>
      <c r="F820">
        <v>15</v>
      </c>
      <c r="G820">
        <v>1.73</v>
      </c>
      <c r="H820">
        <v>66.95</v>
      </c>
      <c r="I820">
        <f t="shared" si="54"/>
        <v>2.584017923823749E-2</v>
      </c>
      <c r="K820" s="70">
        <v>6.9245693591726498</v>
      </c>
      <c r="L820" s="70">
        <v>6.7471307380033638E-2</v>
      </c>
      <c r="M820" s="70">
        <v>102.6298381943284</v>
      </c>
    </row>
    <row r="823" spans="1:13" x14ac:dyDescent="0.25">
      <c r="A823" s="72" t="s">
        <v>4095</v>
      </c>
      <c r="C823" t="s">
        <v>4099</v>
      </c>
      <c r="D823" t="s">
        <v>4101</v>
      </c>
    </row>
    <row r="826" spans="1:13" x14ac:dyDescent="0.25">
      <c r="B826" t="s">
        <v>282</v>
      </c>
      <c r="C826" t="s">
        <v>4100</v>
      </c>
      <c r="D826" t="s">
        <v>413</v>
      </c>
      <c r="E826" t="s">
        <v>197</v>
      </c>
      <c r="F826" t="s">
        <v>326</v>
      </c>
      <c r="G826" t="s">
        <v>4027</v>
      </c>
      <c r="H826" t="s">
        <v>147</v>
      </c>
      <c r="K826" t="s">
        <v>148</v>
      </c>
      <c r="L826" t="s">
        <v>147</v>
      </c>
      <c r="M826" t="s">
        <v>149</v>
      </c>
    </row>
    <row r="827" spans="1:13" x14ac:dyDescent="0.25">
      <c r="B827">
        <v>1979</v>
      </c>
      <c r="C827">
        <v>2</v>
      </c>
      <c r="D827" t="s">
        <v>4102</v>
      </c>
      <c r="E827">
        <v>2</v>
      </c>
      <c r="F827">
        <v>2</v>
      </c>
      <c r="G827">
        <v>5.0999999999999997E-2</v>
      </c>
      <c r="H827">
        <v>1.9E-2</v>
      </c>
      <c r="K827" s="70">
        <v>2.5182910509144119</v>
      </c>
      <c r="L827" s="70">
        <v>0.92666390578847491</v>
      </c>
      <c r="M827" s="70">
        <v>2.7175883674584931</v>
      </c>
    </row>
    <row r="828" spans="1:13" x14ac:dyDescent="0.25">
      <c r="B828">
        <v>1979</v>
      </c>
      <c r="C828">
        <v>2</v>
      </c>
      <c r="D828" t="s">
        <v>4103</v>
      </c>
      <c r="E828">
        <v>2</v>
      </c>
      <c r="F828">
        <v>2</v>
      </c>
      <c r="G828">
        <v>5.1999999999999998E-2</v>
      </c>
      <c r="H828">
        <v>1.4E-2</v>
      </c>
      <c r="K828" s="70">
        <v>2.567051239664675</v>
      </c>
      <c r="L828" s="70">
        <v>0.68248037897115288</v>
      </c>
      <c r="M828" s="70">
        <v>3.7613553719075918</v>
      </c>
    </row>
    <row r="829" spans="1:13" x14ac:dyDescent="0.25">
      <c r="B829">
        <v>1979</v>
      </c>
      <c r="C829">
        <v>2</v>
      </c>
      <c r="D829" t="s">
        <v>209</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4104</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4102</v>
      </c>
      <c r="E831">
        <v>2</v>
      </c>
      <c r="F831">
        <v>2</v>
      </c>
      <c r="G831">
        <v>5.2999999999999999E-2</v>
      </c>
      <c r="H831">
        <v>1.9E-2</v>
      </c>
      <c r="K831" s="70">
        <v>2.615788258922414</v>
      </c>
      <c r="L831" s="70">
        <v>0.92578346482408647</v>
      </c>
      <c r="M831" s="70">
        <v>2.8254860432395552</v>
      </c>
    </row>
    <row r="832" spans="1:13" x14ac:dyDescent="0.25">
      <c r="B832">
        <v>1979</v>
      </c>
      <c r="C832">
        <v>3</v>
      </c>
      <c r="D832" t="s">
        <v>4103</v>
      </c>
      <c r="E832">
        <v>2</v>
      </c>
      <c r="F832">
        <v>2</v>
      </c>
      <c r="G832">
        <v>5.0999999999999997E-2</v>
      </c>
      <c r="H832">
        <v>1.4E-2</v>
      </c>
      <c r="K832" s="70">
        <v>2.5182910509144119</v>
      </c>
      <c r="L832" s="70">
        <v>0.68280498321256045</v>
      </c>
      <c r="M832" s="70">
        <v>3.6881556415508112</v>
      </c>
    </row>
    <row r="833" spans="2:93" x14ac:dyDescent="0.25">
      <c r="B833">
        <v>1979</v>
      </c>
      <c r="C833">
        <v>3</v>
      </c>
      <c r="D833" t="s">
        <v>209</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4104</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4102</v>
      </c>
      <c r="E835">
        <v>2</v>
      </c>
      <c r="F835">
        <v>2</v>
      </c>
      <c r="G835">
        <v>4.8000000000000001E-2</v>
      </c>
      <c r="H835">
        <v>1.9E-2</v>
      </c>
      <c r="K835" s="70">
        <v>2.3718711365578131</v>
      </c>
      <c r="L835" s="70">
        <v>0.92798928988291918</v>
      </c>
      <c r="M835" s="70">
        <v>2.5559251194128141</v>
      </c>
    </row>
    <row r="836" spans="2:93" x14ac:dyDescent="0.25">
      <c r="B836">
        <v>1979</v>
      </c>
      <c r="C836">
        <v>4</v>
      </c>
      <c r="D836" t="s">
        <v>4103</v>
      </c>
      <c r="E836">
        <v>2</v>
      </c>
      <c r="F836">
        <v>2</v>
      </c>
      <c r="G836">
        <v>4.3999999999999997E-2</v>
      </c>
      <c r="H836">
        <v>1.4E-2</v>
      </c>
      <c r="K836" s="70">
        <v>2.1763181955584132</v>
      </c>
      <c r="L836" s="70">
        <v>0.68509025610048746</v>
      </c>
      <c r="M836" s="70">
        <v>3.1766882920594268</v>
      </c>
    </row>
    <row r="837" spans="2:93" x14ac:dyDescent="0.25">
      <c r="B837">
        <v>1979</v>
      </c>
      <c r="C837">
        <v>4</v>
      </c>
      <c r="D837" t="s">
        <v>209</v>
      </c>
      <c r="E837">
        <v>4</v>
      </c>
      <c r="F837">
        <v>4</v>
      </c>
      <c r="G837">
        <v>0.128</v>
      </c>
      <c r="H837">
        <v>1.7999999999999999E-2</v>
      </c>
      <c r="K837" s="70">
        <v>3.056947547855327</v>
      </c>
      <c r="L837" s="70">
        <v>0.41113143968559301</v>
      </c>
      <c r="M837" s="70">
        <v>7.4354506923457002</v>
      </c>
    </row>
    <row r="838" spans="2:93" x14ac:dyDescent="0.25">
      <c r="B838">
        <v>1979</v>
      </c>
      <c r="C838">
        <v>4</v>
      </c>
      <c r="D838" t="s">
        <v>4104</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4102</v>
      </c>
      <c r="E839">
        <v>2</v>
      </c>
      <c r="F839">
        <v>2</v>
      </c>
      <c r="G839">
        <v>3.1E-2</v>
      </c>
      <c r="H839">
        <v>2.7E-2</v>
      </c>
      <c r="K839" s="70">
        <v>1.5381701627520841</v>
      </c>
      <c r="L839" s="70">
        <v>1.3295492698323499</v>
      </c>
      <c r="M839" s="70">
        <v>1.156910990553994</v>
      </c>
    </row>
    <row r="840" spans="2:93" x14ac:dyDescent="0.25">
      <c r="B840">
        <v>1986</v>
      </c>
      <c r="C840">
        <v>2</v>
      </c>
      <c r="D840" t="s">
        <v>4103</v>
      </c>
      <c r="E840">
        <v>2</v>
      </c>
      <c r="F840">
        <v>2</v>
      </c>
      <c r="G840">
        <v>9.4E-2</v>
      </c>
      <c r="H840">
        <v>2.3E-2</v>
      </c>
      <c r="K840" s="70">
        <v>4.5944549199430584</v>
      </c>
      <c r="L840" s="70">
        <v>1.099484672376001</v>
      </c>
      <c r="M840" s="70">
        <v>4.1787348522234344</v>
      </c>
    </row>
    <row r="841" spans="2:93" x14ac:dyDescent="0.25">
      <c r="B841">
        <v>1986</v>
      </c>
      <c r="C841">
        <v>2</v>
      </c>
      <c r="D841" t="s">
        <v>209</v>
      </c>
      <c r="E841">
        <v>4</v>
      </c>
      <c r="F841">
        <v>4</v>
      </c>
      <c r="G841">
        <v>0.21</v>
      </c>
      <c r="H841">
        <v>2.7E-2</v>
      </c>
      <c r="K841" s="70">
        <v>4.8808848170151631</v>
      </c>
      <c r="L841" s="70">
        <v>0.58507931612797703</v>
      </c>
      <c r="M841" s="70">
        <v>8.3422617796790224</v>
      </c>
    </row>
    <row r="842" spans="2:93" x14ac:dyDescent="0.25">
      <c r="B842">
        <v>1986</v>
      </c>
      <c r="C842">
        <v>2</v>
      </c>
      <c r="D842" t="s">
        <v>4104</v>
      </c>
      <c r="E842">
        <v>3</v>
      </c>
      <c r="F842">
        <v>7</v>
      </c>
      <c r="G842">
        <v>0.316</v>
      </c>
      <c r="H842">
        <v>3.4000000000000002E-2</v>
      </c>
      <c r="K842" s="70">
        <v>4.0007702094714936</v>
      </c>
      <c r="L842" s="70">
        <v>0.38384999860204411</v>
      </c>
      <c r="M842" s="70">
        <v>10.422743842756359</v>
      </c>
    </row>
    <row r="843" spans="2:93" x14ac:dyDescent="0.25">
      <c r="B843">
        <v>1986</v>
      </c>
      <c r="C843">
        <v>3</v>
      </c>
      <c r="D843" t="s">
        <v>4102</v>
      </c>
      <c r="E843">
        <v>2</v>
      </c>
      <c r="F843">
        <v>2</v>
      </c>
      <c r="G843">
        <v>2.8000000000000001E-2</v>
      </c>
      <c r="H843">
        <v>2.7E-2</v>
      </c>
      <c r="K843" s="70">
        <v>1.390334845092611</v>
      </c>
      <c r="L843" s="70">
        <v>1.3314878603197959</v>
      </c>
      <c r="M843" s="70">
        <v>1.044196411042517</v>
      </c>
    </row>
    <row r="844" spans="2:93" x14ac:dyDescent="0.25">
      <c r="B844">
        <v>1986</v>
      </c>
      <c r="C844">
        <v>3</v>
      </c>
      <c r="D844" t="s">
        <v>4103</v>
      </c>
      <c r="E844">
        <v>2</v>
      </c>
      <c r="F844">
        <v>2</v>
      </c>
      <c r="G844">
        <v>8.8999999999999996E-2</v>
      </c>
      <c r="H844">
        <v>2.3E-2</v>
      </c>
      <c r="K844" s="70">
        <v>4.3551627855565211</v>
      </c>
      <c r="L844" s="70">
        <v>1.1020058512707991</v>
      </c>
      <c r="M844" s="70">
        <v>3.95203236038564</v>
      </c>
    </row>
    <row r="845" spans="2:93" x14ac:dyDescent="0.25">
      <c r="B845">
        <v>1986</v>
      </c>
      <c r="C845">
        <v>3</v>
      </c>
      <c r="D845" t="s">
        <v>209</v>
      </c>
      <c r="E845">
        <v>4</v>
      </c>
      <c r="F845">
        <v>4</v>
      </c>
      <c r="G845">
        <v>0.20300000000000001</v>
      </c>
      <c r="H845">
        <v>2.7E-2</v>
      </c>
      <c r="K845" s="70">
        <v>4.7288673984255958</v>
      </c>
      <c r="L845" s="70">
        <v>0.58763080211086671</v>
      </c>
      <c r="M845" s="70">
        <v>8.0473443213642391</v>
      </c>
    </row>
    <row r="846" spans="2:93" x14ac:dyDescent="0.25">
      <c r="B846">
        <v>1986</v>
      </c>
      <c r="C846">
        <v>3</v>
      </c>
      <c r="D846" t="s">
        <v>4104</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4102</v>
      </c>
      <c r="E847">
        <v>2</v>
      </c>
      <c r="F847">
        <v>2</v>
      </c>
      <c r="G847">
        <v>2.3E-2</v>
      </c>
      <c r="H847">
        <v>2.7E-2</v>
      </c>
      <c r="K847" s="70">
        <v>1.143462467922252</v>
      </c>
      <c r="L847" s="70">
        <v>1.3347377745033731</v>
      </c>
      <c r="M847" s="70">
        <v>0.8566944682057186</v>
      </c>
    </row>
    <row r="848" spans="2:93" x14ac:dyDescent="0.25">
      <c r="B848">
        <v>1986</v>
      </c>
      <c r="C848">
        <v>4</v>
      </c>
      <c r="D848" t="s">
        <v>4103</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415</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209</v>
      </c>
      <c r="E849">
        <v>4</v>
      </c>
      <c r="F849">
        <v>4</v>
      </c>
      <c r="G849">
        <v>0.189</v>
      </c>
      <c r="H849">
        <v>2.7E-2</v>
      </c>
      <c r="K849" s="70">
        <v>4.4228311186168989</v>
      </c>
      <c r="L849" s="70">
        <v>0.592812539992148</v>
      </c>
      <c r="M849" s="70">
        <v>7.4607583683629244</v>
      </c>
      <c r="AR849">
        <v>1</v>
      </c>
    </row>
    <row r="850" spans="2:44" x14ac:dyDescent="0.25">
      <c r="B850">
        <v>1986</v>
      </c>
      <c r="C850">
        <v>4</v>
      </c>
      <c r="D850" t="s">
        <v>4104</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4102</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4103</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209</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4104</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4102</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4103</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209</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4104</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4102</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4103</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209</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4104</v>
      </c>
      <c r="E862">
        <v>3</v>
      </c>
      <c r="F862">
        <v>7</v>
      </c>
      <c r="G862">
        <v>0.432</v>
      </c>
      <c r="H862">
        <v>3.5999999999999997E-2</v>
      </c>
      <c r="K862" s="70">
        <v>5.2634437270888226</v>
      </c>
      <c r="L862" s="70">
        <v>0.37804109878044673</v>
      </c>
      <c r="M862" s="70">
        <v>13.922940505856619</v>
      </c>
    </row>
    <row r="865" spans="1:12" x14ac:dyDescent="0.25">
      <c r="A865" s="72" t="s">
        <v>4105</v>
      </c>
    </row>
    <row r="866" spans="1:12" x14ac:dyDescent="0.25">
      <c r="C866" t="s">
        <v>4109</v>
      </c>
    </row>
    <row r="869" spans="1:12" x14ac:dyDescent="0.25">
      <c r="C869" t="s">
        <v>4100</v>
      </c>
      <c r="D869" t="s">
        <v>413</v>
      </c>
      <c r="E869" t="s">
        <v>197</v>
      </c>
      <c r="F869" t="s">
        <v>326</v>
      </c>
      <c r="G869" t="s">
        <v>4027</v>
      </c>
      <c r="H869" t="s">
        <v>147</v>
      </c>
      <c r="J869" t="s">
        <v>148</v>
      </c>
      <c r="K869" t="s">
        <v>147</v>
      </c>
      <c r="L869" t="s">
        <v>149</v>
      </c>
    </row>
    <row r="870" spans="1:12" x14ac:dyDescent="0.25">
      <c r="B870" t="s">
        <v>255</v>
      </c>
      <c r="C870">
        <v>1</v>
      </c>
      <c r="D870" t="s">
        <v>4110</v>
      </c>
      <c r="E870">
        <v>2</v>
      </c>
      <c r="F870">
        <v>2</v>
      </c>
      <c r="G870">
        <v>0.159</v>
      </c>
      <c r="H870">
        <v>0.03</v>
      </c>
      <c r="J870" s="70">
        <v>7.6568622986941781</v>
      </c>
      <c r="K870" s="70">
        <v>1.393315732942547</v>
      </c>
      <c r="L870" s="70">
        <v>5.4954251342038818</v>
      </c>
    </row>
    <row r="871" spans="1:12" x14ac:dyDescent="0.25">
      <c r="B871" t="s">
        <v>308</v>
      </c>
      <c r="C871">
        <v>1</v>
      </c>
      <c r="D871" t="s">
        <v>4111</v>
      </c>
      <c r="E871">
        <v>4</v>
      </c>
      <c r="F871">
        <v>4</v>
      </c>
      <c r="G871">
        <v>0.35899999999999999</v>
      </c>
      <c r="H871">
        <v>3.3000000000000002E-2</v>
      </c>
      <c r="J871" s="70">
        <v>7.9704382534185436</v>
      </c>
      <c r="K871" s="70">
        <v>0.65544968034635998</v>
      </c>
      <c r="L871" s="70">
        <v>12.16025957813682</v>
      </c>
    </row>
    <row r="872" spans="1:12" x14ac:dyDescent="0.25">
      <c r="B872" t="s">
        <v>308</v>
      </c>
      <c r="C872">
        <v>1</v>
      </c>
      <c r="D872" t="s">
        <v>4112</v>
      </c>
      <c r="E872">
        <v>2</v>
      </c>
      <c r="F872">
        <v>6</v>
      </c>
      <c r="G872">
        <v>0.52200000000000002</v>
      </c>
      <c r="H872">
        <v>5.6000000000000001E-2</v>
      </c>
      <c r="J872" s="70">
        <v>7.2512696422972533</v>
      </c>
      <c r="K872" s="70">
        <v>0.65769503941838003</v>
      </c>
      <c r="L872" s="70">
        <v>11.02527646963823</v>
      </c>
    </row>
    <row r="873" spans="1:12" x14ac:dyDescent="0.25">
      <c r="B873" t="s">
        <v>308</v>
      </c>
      <c r="C873">
        <v>2</v>
      </c>
      <c r="D873" t="s">
        <v>4110</v>
      </c>
      <c r="E873">
        <v>2</v>
      </c>
      <c r="F873">
        <v>2</v>
      </c>
      <c r="G873">
        <v>0.23</v>
      </c>
      <c r="H873">
        <v>0.04</v>
      </c>
      <c r="J873" s="70">
        <v>10.905365064094161</v>
      </c>
      <c r="K873" s="70">
        <v>1.8033392693348651</v>
      </c>
      <c r="L873" s="70">
        <v>6.047317467952908</v>
      </c>
    </row>
    <row r="874" spans="1:12" x14ac:dyDescent="0.25">
      <c r="B874" t="s">
        <v>308</v>
      </c>
      <c r="C874">
        <v>2</v>
      </c>
      <c r="D874" t="s">
        <v>4111</v>
      </c>
      <c r="E874">
        <v>4</v>
      </c>
      <c r="F874">
        <v>4</v>
      </c>
      <c r="G874">
        <v>0.41399999999999998</v>
      </c>
      <c r="H874">
        <v>3.5999999999999997E-2</v>
      </c>
      <c r="J874" s="70">
        <v>9.046656055817671</v>
      </c>
      <c r="K874" s="70">
        <v>0.69407348267493574</v>
      </c>
      <c r="L874" s="70">
        <v>13.03414736571143</v>
      </c>
    </row>
    <row r="875" spans="1:12" x14ac:dyDescent="0.25">
      <c r="B875" t="s">
        <v>308</v>
      </c>
      <c r="C875">
        <v>2</v>
      </c>
      <c r="D875" t="s">
        <v>4112</v>
      </c>
      <c r="E875">
        <v>2</v>
      </c>
      <c r="F875">
        <v>6</v>
      </c>
      <c r="G875">
        <v>0.57999999999999996</v>
      </c>
      <c r="H875">
        <v>5.8000000000000003E-2</v>
      </c>
      <c r="J875" s="70">
        <v>7.9218830688083663</v>
      </c>
      <c r="K875" s="70">
        <v>0.66028156307920727</v>
      </c>
      <c r="L875" s="70">
        <v>11.99773477221574</v>
      </c>
    </row>
    <row r="876" spans="1:12" x14ac:dyDescent="0.25">
      <c r="B876" t="s">
        <v>308</v>
      </c>
      <c r="C876">
        <v>3</v>
      </c>
      <c r="D876" t="s">
        <v>4110</v>
      </c>
      <c r="E876">
        <v>2</v>
      </c>
      <c r="F876">
        <v>2</v>
      </c>
      <c r="G876">
        <v>0.151</v>
      </c>
      <c r="H876">
        <v>5.8000000000000003E-2</v>
      </c>
      <c r="J876" s="70">
        <v>7.2846680565308084</v>
      </c>
      <c r="K876" s="70">
        <v>2.7030889432140688</v>
      </c>
      <c r="L876" s="70">
        <v>2.6949420494721412</v>
      </c>
    </row>
    <row r="877" spans="1:12" x14ac:dyDescent="0.25">
      <c r="B877" t="s">
        <v>308</v>
      </c>
      <c r="C877">
        <v>3</v>
      </c>
      <c r="D877" t="s">
        <v>4111</v>
      </c>
      <c r="E877">
        <v>4</v>
      </c>
      <c r="F877">
        <v>4</v>
      </c>
      <c r="G877">
        <v>0.32200000000000001</v>
      </c>
      <c r="H877">
        <v>5.8000000000000003E-2</v>
      </c>
      <c r="J877" s="70">
        <v>7.2279155884504176</v>
      </c>
      <c r="K877" s="70">
        <v>1.1761004357280871</v>
      </c>
      <c r="L877" s="70">
        <v>6.1456618575061066</v>
      </c>
    </row>
    <row r="878" spans="1:12" x14ac:dyDescent="0.25">
      <c r="B878" t="s">
        <v>308</v>
      </c>
      <c r="C878">
        <v>3</v>
      </c>
      <c r="D878" t="s">
        <v>4112</v>
      </c>
      <c r="E878">
        <v>2</v>
      </c>
      <c r="F878">
        <v>6</v>
      </c>
      <c r="G878">
        <v>0.57999999999999996</v>
      </c>
      <c r="H878">
        <v>5.7000000000000002E-2</v>
      </c>
      <c r="J878" s="70">
        <v>7.9218830688083663</v>
      </c>
      <c r="K878" s="70">
        <v>0.64889739819853132</v>
      </c>
      <c r="L878" s="70">
        <v>12.208221347166891</v>
      </c>
    </row>
    <row r="879" spans="1:12" x14ac:dyDescent="0.25">
      <c r="B879" t="s">
        <v>309</v>
      </c>
      <c r="C879">
        <v>1</v>
      </c>
      <c r="D879" t="s">
        <v>4110</v>
      </c>
      <c r="E879">
        <v>2</v>
      </c>
      <c r="F879">
        <v>2</v>
      </c>
      <c r="G879">
        <v>9.9000000000000005E-2</v>
      </c>
      <c r="H879">
        <v>0.03</v>
      </c>
      <c r="J879" s="70">
        <v>4.833200847823016</v>
      </c>
      <c r="K879" s="70">
        <v>1.4308444155753819</v>
      </c>
      <c r="L879" s="70">
        <v>3.3778661014513252</v>
      </c>
    </row>
    <row r="880" spans="1:12" x14ac:dyDescent="0.25">
      <c r="B880" t="s">
        <v>309</v>
      </c>
      <c r="C880">
        <v>1</v>
      </c>
      <c r="D880" t="s">
        <v>4111</v>
      </c>
      <c r="E880">
        <v>4</v>
      </c>
      <c r="F880">
        <v>4</v>
      </c>
      <c r="G880">
        <v>0.41399999999999998</v>
      </c>
      <c r="H880">
        <v>3.5000000000000003E-2</v>
      </c>
      <c r="J880" s="70">
        <v>9.046656055817671</v>
      </c>
      <c r="K880" s="70">
        <v>0.67479366371174321</v>
      </c>
      <c r="L880" s="70">
        <v>13.40655157616033</v>
      </c>
    </row>
    <row r="881" spans="1:17" x14ac:dyDescent="0.25">
      <c r="B881" t="s">
        <v>309</v>
      </c>
      <c r="C881">
        <v>1</v>
      </c>
      <c r="D881" t="s">
        <v>4112</v>
      </c>
      <c r="E881">
        <v>2</v>
      </c>
      <c r="F881">
        <v>6</v>
      </c>
      <c r="G881">
        <v>0.60799999999999998</v>
      </c>
      <c r="H881">
        <v>6.2E-2</v>
      </c>
      <c r="J881" s="70">
        <v>8.2383111716979087</v>
      </c>
      <c r="K881" s="70">
        <v>0.69556128655112659</v>
      </c>
      <c r="L881" s="70">
        <v>11.844119750463371</v>
      </c>
    </row>
    <row r="882" spans="1:17" x14ac:dyDescent="0.25">
      <c r="B882" t="s">
        <v>309</v>
      </c>
      <c r="C882">
        <v>2</v>
      </c>
      <c r="D882" t="s">
        <v>4110</v>
      </c>
      <c r="E882">
        <v>2</v>
      </c>
      <c r="F882">
        <v>2</v>
      </c>
      <c r="G882">
        <v>0.155</v>
      </c>
      <c r="H882">
        <v>4.2000000000000003E-2</v>
      </c>
      <c r="J882" s="70">
        <v>7.4709263010233951</v>
      </c>
      <c r="K882" s="70">
        <v>1.9540168418367889</v>
      </c>
      <c r="L882" s="70">
        <v>3.8233684280841072</v>
      </c>
    </row>
    <row r="883" spans="1:17" x14ac:dyDescent="0.25">
      <c r="B883" t="s">
        <v>309</v>
      </c>
      <c r="C883">
        <v>2</v>
      </c>
      <c r="D883" t="s">
        <v>4111</v>
      </c>
      <c r="E883">
        <v>4</v>
      </c>
      <c r="F883">
        <v>4</v>
      </c>
      <c r="G883">
        <v>0.47699999999999998</v>
      </c>
      <c r="H883">
        <v>3.9E-2</v>
      </c>
      <c r="J883" s="70">
        <v>10.241502538451799</v>
      </c>
      <c r="K883" s="70">
        <v>0.72772826658761347</v>
      </c>
      <c r="L883" s="70">
        <v>14.07325097659758</v>
      </c>
    </row>
    <row r="884" spans="1:17" x14ac:dyDescent="0.25">
      <c r="B884" t="s">
        <v>309</v>
      </c>
      <c r="C884">
        <v>2</v>
      </c>
      <c r="D884" t="s">
        <v>4112</v>
      </c>
      <c r="E884">
        <v>2</v>
      </c>
      <c r="F884">
        <v>6</v>
      </c>
      <c r="G884">
        <v>0.67100000000000004</v>
      </c>
      <c r="H884">
        <v>6.4000000000000001E-2</v>
      </c>
      <c r="J884" s="70">
        <v>8.9338220753653275</v>
      </c>
      <c r="K884" s="70">
        <v>0.69536850317408538</v>
      </c>
      <c r="L884" s="70">
        <v>12.847608188443861</v>
      </c>
    </row>
    <row r="885" spans="1:17" x14ac:dyDescent="0.25">
      <c r="B885" t="s">
        <v>309</v>
      </c>
      <c r="C885">
        <v>3</v>
      </c>
      <c r="D885" t="s">
        <v>4110</v>
      </c>
      <c r="E885">
        <v>2</v>
      </c>
      <c r="F885">
        <v>2</v>
      </c>
      <c r="G885">
        <v>0.156</v>
      </c>
      <c r="H885">
        <v>5.8000000000000003E-2</v>
      </c>
      <c r="J885" s="70">
        <v>7.5174404457248878</v>
      </c>
      <c r="K885" s="70">
        <v>2.6972368277906771</v>
      </c>
      <c r="L885" s="70">
        <v>2.7870895014741701</v>
      </c>
    </row>
    <row r="886" spans="1:17" x14ac:dyDescent="0.25">
      <c r="B886" t="s">
        <v>309</v>
      </c>
      <c r="C886">
        <v>3</v>
      </c>
      <c r="D886" t="s">
        <v>4111</v>
      </c>
      <c r="E886">
        <v>4</v>
      </c>
      <c r="F886">
        <v>4</v>
      </c>
      <c r="G886">
        <v>0.48499999999999999</v>
      </c>
      <c r="H886">
        <v>0.06</v>
      </c>
      <c r="J886" s="70">
        <v>10.390477881717411</v>
      </c>
      <c r="K886" s="70">
        <v>1.1150553321385599</v>
      </c>
      <c r="L886" s="70">
        <v>9.3183518182811227</v>
      </c>
    </row>
    <row r="887" spans="1:17" x14ac:dyDescent="0.25">
      <c r="B887" t="s">
        <v>309</v>
      </c>
      <c r="C887">
        <v>3</v>
      </c>
      <c r="D887" t="s">
        <v>4112</v>
      </c>
      <c r="E887">
        <v>2</v>
      </c>
      <c r="F887">
        <v>6</v>
      </c>
      <c r="G887">
        <v>0.67300000000000004</v>
      </c>
      <c r="H887">
        <v>6.4000000000000001E-2</v>
      </c>
      <c r="J887" s="70">
        <v>8.9555415120525339</v>
      </c>
      <c r="K887" s="70">
        <v>0.69467569802464246</v>
      </c>
      <c r="L887" s="70">
        <v>12.891686779195281</v>
      </c>
    </row>
    <row r="891" spans="1:17" x14ac:dyDescent="0.25">
      <c r="A891" s="72" t="s">
        <v>4113</v>
      </c>
      <c r="F891" t="s">
        <v>4118</v>
      </c>
      <c r="N891" t="s">
        <v>4119</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4120</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4121</v>
      </c>
    </row>
    <row r="934" spans="1:12" x14ac:dyDescent="0.25">
      <c r="A934" t="s">
        <v>212</v>
      </c>
      <c r="B934" t="s">
        <v>255</v>
      </c>
      <c r="C934" t="s">
        <v>4100</v>
      </c>
      <c r="D934" t="s">
        <v>413</v>
      </c>
      <c r="E934" t="s">
        <v>197</v>
      </c>
      <c r="F934" t="s">
        <v>326</v>
      </c>
      <c r="G934" t="s">
        <v>4027</v>
      </c>
      <c r="H934" t="s">
        <v>147</v>
      </c>
      <c r="J934" t="s">
        <v>148</v>
      </c>
      <c r="K934" t="s">
        <v>147</v>
      </c>
      <c r="L934" t="s">
        <v>149</v>
      </c>
    </row>
    <row r="935" spans="1:12" x14ac:dyDescent="0.25">
      <c r="B935" t="s">
        <v>308</v>
      </c>
      <c r="C935">
        <v>1</v>
      </c>
      <c r="D935" t="s">
        <v>209</v>
      </c>
      <c r="E935">
        <v>4</v>
      </c>
      <c r="F935">
        <v>4</v>
      </c>
      <c r="G935">
        <v>3.5999999999999999E-3</v>
      </c>
      <c r="H935">
        <v>1.3599999999999999E-2</v>
      </c>
      <c r="J935" s="70">
        <v>8.9878754520200665E-2</v>
      </c>
      <c r="K935" s="70">
        <v>0.33908488218948651</v>
      </c>
      <c r="L935" s="70">
        <v>0.26506270034762219</v>
      </c>
    </row>
    <row r="936" spans="1:12" x14ac:dyDescent="0.25">
      <c r="B936" t="s">
        <v>308</v>
      </c>
      <c r="C936">
        <v>1</v>
      </c>
      <c r="D936" t="s">
        <v>4104</v>
      </c>
      <c r="E936">
        <v>6</v>
      </c>
      <c r="F936">
        <v>6</v>
      </c>
      <c r="G936">
        <v>0.1091</v>
      </c>
      <c r="H936">
        <v>3.4799999999999998E-2</v>
      </c>
      <c r="J936" s="70">
        <v>1.740792815250503</v>
      </c>
      <c r="K936" s="70">
        <v>0.53204994890312218</v>
      </c>
      <c r="L936" s="70">
        <v>3.2718597545950958</v>
      </c>
    </row>
    <row r="937" spans="1:12" x14ac:dyDescent="0.25">
      <c r="B937" t="s">
        <v>308</v>
      </c>
      <c r="C937">
        <v>1</v>
      </c>
      <c r="D937" t="s">
        <v>4103</v>
      </c>
      <c r="E937">
        <v>2</v>
      </c>
      <c r="F937">
        <v>2</v>
      </c>
      <c r="G937">
        <v>-0.04</v>
      </c>
      <c r="H937">
        <v>9.7999999999999997E-3</v>
      </c>
      <c r="J937" s="70">
        <v>-2.0204102886728799</v>
      </c>
      <c r="K937" s="70">
        <v>0.50010415581823231</v>
      </c>
      <c r="L937" s="70">
        <v>-4.0399790027084226</v>
      </c>
    </row>
    <row r="938" spans="1:12" x14ac:dyDescent="0.25">
      <c r="B938" t="s">
        <v>309</v>
      </c>
      <c r="C938">
        <v>4</v>
      </c>
      <c r="D938" t="s">
        <v>209</v>
      </c>
      <c r="E938">
        <v>4</v>
      </c>
      <c r="F938">
        <v>4</v>
      </c>
      <c r="G938">
        <v>0.23730000000000001</v>
      </c>
      <c r="H938">
        <v>1.2200000000000001E-2</v>
      </c>
      <c r="J938" s="70">
        <v>5.4675246754662288</v>
      </c>
      <c r="K938" s="70">
        <v>0.25998217914828409</v>
      </c>
      <c r="L938" s="70">
        <v>21.030382518440842</v>
      </c>
    </row>
    <row r="939" spans="1:12" x14ac:dyDescent="0.25">
      <c r="B939" t="s">
        <v>309</v>
      </c>
      <c r="C939">
        <v>4</v>
      </c>
      <c r="D939" t="s">
        <v>4104</v>
      </c>
      <c r="E939">
        <v>6</v>
      </c>
      <c r="F939">
        <v>6</v>
      </c>
      <c r="G939">
        <v>0.34200000000000003</v>
      </c>
      <c r="H939">
        <v>2.7300000000000001E-2</v>
      </c>
      <c r="J939" s="70">
        <v>5.0248538778627783</v>
      </c>
      <c r="K939" s="70">
        <v>0.35608277581540659</v>
      </c>
      <c r="L939" s="70">
        <v>14.11147693498004</v>
      </c>
    </row>
    <row r="940" spans="1:12" x14ac:dyDescent="0.25">
      <c r="B940" t="s">
        <v>309</v>
      </c>
      <c r="C940">
        <v>4</v>
      </c>
      <c r="D940" t="s">
        <v>4103</v>
      </c>
      <c r="E940">
        <v>2</v>
      </c>
      <c r="F940">
        <v>2</v>
      </c>
      <c r="G940">
        <v>6.6400000000000001E-2</v>
      </c>
      <c r="H940">
        <v>9.1000000000000004E-3</v>
      </c>
      <c r="J940" s="70">
        <v>3.2666451474046898</v>
      </c>
      <c r="K940" s="70">
        <v>0.4406069349406333</v>
      </c>
      <c r="L940" s="70">
        <v>7.413966709000694</v>
      </c>
    </row>
    <row r="941" spans="1:12" x14ac:dyDescent="0.25">
      <c r="A941" t="s">
        <v>191</v>
      </c>
      <c r="B941" t="s">
        <v>308</v>
      </c>
      <c r="C941">
        <v>1</v>
      </c>
      <c r="D941" t="s">
        <v>209</v>
      </c>
      <c r="E941">
        <v>4</v>
      </c>
      <c r="F941">
        <v>4</v>
      </c>
      <c r="G941">
        <v>-5.33E-2</v>
      </c>
      <c r="H941">
        <v>1.4999999999999999E-2</v>
      </c>
      <c r="J941" s="70">
        <v>-1.3599930290932321</v>
      </c>
      <c r="K941" s="70">
        <v>0.39072570628594111</v>
      </c>
      <c r="L941" s="70">
        <v>-3.4806848057700122</v>
      </c>
    </row>
    <row r="942" spans="1:12" x14ac:dyDescent="0.25">
      <c r="B942" t="s">
        <v>308</v>
      </c>
      <c r="C942">
        <v>1</v>
      </c>
      <c r="D942" t="s">
        <v>4104</v>
      </c>
      <c r="E942">
        <v>6</v>
      </c>
      <c r="F942">
        <v>6</v>
      </c>
      <c r="G942">
        <v>3.95E-2</v>
      </c>
      <c r="H942">
        <v>3.5799999999999998E-2</v>
      </c>
      <c r="J942" s="70">
        <v>0.64775270735424328</v>
      </c>
      <c r="K942" s="70">
        <v>0.57771196840200101</v>
      </c>
      <c r="L942" s="70">
        <v>1.1212381650080421</v>
      </c>
    </row>
    <row r="943" spans="1:12" x14ac:dyDescent="0.25">
      <c r="B943" t="s">
        <v>308</v>
      </c>
      <c r="C943">
        <v>1</v>
      </c>
      <c r="D943" t="s">
        <v>4103</v>
      </c>
      <c r="E943">
        <v>2</v>
      </c>
      <c r="F943">
        <v>2</v>
      </c>
      <c r="G943">
        <v>-6.1499999999999999E-2</v>
      </c>
      <c r="H943">
        <v>1.01E-2</v>
      </c>
      <c r="J943" s="70">
        <v>-3.1237903301331689</v>
      </c>
      <c r="K943" s="70">
        <v>0.5212838133541049</v>
      </c>
      <c r="L943" s="70">
        <v>-5.9924943957759096</v>
      </c>
    </row>
    <row r="944" spans="1:12" x14ac:dyDescent="0.25">
      <c r="B944" t="s">
        <v>309</v>
      </c>
      <c r="C944">
        <v>4</v>
      </c>
      <c r="D944" t="s">
        <v>209</v>
      </c>
      <c r="E944">
        <v>4</v>
      </c>
      <c r="F944">
        <v>4</v>
      </c>
      <c r="G944">
        <v>0.17699999999999999</v>
      </c>
      <c r="H944">
        <v>1.3299999999999999E-2</v>
      </c>
      <c r="J944" s="70">
        <v>4.1583558054389291</v>
      </c>
      <c r="K944" s="70">
        <v>0.29424514278087038</v>
      </c>
      <c r="L944" s="70">
        <v>14.132283599106779</v>
      </c>
    </row>
    <row r="945" spans="1:12" x14ac:dyDescent="0.25">
      <c r="B945" t="s">
        <v>309</v>
      </c>
      <c r="C945">
        <v>4</v>
      </c>
      <c r="D945" t="s">
        <v>4104</v>
      </c>
      <c r="E945">
        <v>6</v>
      </c>
      <c r="F945">
        <v>6</v>
      </c>
      <c r="G945">
        <v>0.2712</v>
      </c>
      <c r="H945">
        <v>2.81E-2</v>
      </c>
      <c r="J945" s="70">
        <v>4.0804067271065447</v>
      </c>
      <c r="K945" s="70">
        <v>0.38345125721518952</v>
      </c>
      <c r="L945" s="70">
        <v>10.64126574193668</v>
      </c>
    </row>
    <row r="946" spans="1:12" x14ac:dyDescent="0.25">
      <c r="B946" t="s">
        <v>309</v>
      </c>
      <c r="C946">
        <v>4</v>
      </c>
      <c r="D946" t="s">
        <v>4103</v>
      </c>
      <c r="E946">
        <v>2</v>
      </c>
      <c r="F946">
        <v>2</v>
      </c>
      <c r="G946">
        <v>5.0099999999999999E-2</v>
      </c>
      <c r="H946">
        <v>9.4000000000000004E-3</v>
      </c>
      <c r="J946" s="70">
        <v>2.4743870437876851</v>
      </c>
      <c r="K946" s="70">
        <v>0.45865119427273793</v>
      </c>
      <c r="L946" s="70">
        <v>5.3949211834304851</v>
      </c>
    </row>
    <row r="947" spans="1:12" x14ac:dyDescent="0.25">
      <c r="A947" t="s">
        <v>4109</v>
      </c>
      <c r="B947" t="s">
        <v>308</v>
      </c>
      <c r="C947">
        <v>1</v>
      </c>
      <c r="D947" t="s">
        <v>4104</v>
      </c>
      <c r="E947">
        <v>6</v>
      </c>
      <c r="F947">
        <v>6</v>
      </c>
      <c r="G947">
        <v>4.1000000000000002E-2</v>
      </c>
      <c r="H947">
        <v>3.5799999999999998E-2</v>
      </c>
      <c r="J947" s="70">
        <v>0.67194397515000226</v>
      </c>
      <c r="K947" s="70">
        <v>0.57701818672916583</v>
      </c>
      <c r="L947" s="70">
        <v>1.16451091248774</v>
      </c>
    </row>
    <row r="948" spans="1:12" x14ac:dyDescent="0.25">
      <c r="B948" t="s">
        <v>308</v>
      </c>
      <c r="C948">
        <v>1</v>
      </c>
      <c r="D948" t="s">
        <v>4103</v>
      </c>
      <c r="E948">
        <v>2</v>
      </c>
      <c r="F948">
        <v>2</v>
      </c>
      <c r="G948">
        <v>-6.0199999999999997E-2</v>
      </c>
      <c r="H948">
        <v>1.01E-2</v>
      </c>
      <c r="J948" s="70">
        <v>-3.0567176128227009</v>
      </c>
      <c r="K948" s="70">
        <v>0.52092314966508346</v>
      </c>
      <c r="L948" s="70">
        <v>-5.8678859152025664</v>
      </c>
    </row>
    <row r="949" spans="1:12" x14ac:dyDescent="0.25">
      <c r="B949" t="s">
        <v>309</v>
      </c>
      <c r="C949">
        <v>4</v>
      </c>
      <c r="D949" t="s">
        <v>4104</v>
      </c>
      <c r="E949">
        <v>6</v>
      </c>
      <c r="F949">
        <v>6</v>
      </c>
      <c r="G949">
        <v>4.8300000000000003E-2</v>
      </c>
      <c r="H949">
        <v>2.7799999999999998E-2</v>
      </c>
      <c r="J949" s="70">
        <v>0.78926178657732216</v>
      </c>
      <c r="K949" s="70">
        <v>0.44547385889326357</v>
      </c>
      <c r="L949" s="70">
        <v>1.771735357352205</v>
      </c>
    </row>
    <row r="950" spans="1:12" x14ac:dyDescent="0.25">
      <c r="B950" t="s">
        <v>309</v>
      </c>
      <c r="C950">
        <v>4</v>
      </c>
      <c r="D950" t="s">
        <v>4103</v>
      </c>
      <c r="E950">
        <v>2</v>
      </c>
      <c r="F950">
        <v>2</v>
      </c>
      <c r="G950">
        <v>4.1000000000000003E-3</v>
      </c>
      <c r="H950">
        <v>9.2999999999999992E-3</v>
      </c>
      <c r="J950" s="70">
        <v>0.20479030465558881</v>
      </c>
      <c r="K950" s="70">
        <v>0.46404967126446411</v>
      </c>
      <c r="L950" s="70">
        <v>0.44131117278365189</v>
      </c>
    </row>
    <row r="951" spans="1:12" x14ac:dyDescent="0.25">
      <c r="A951" t="s">
        <v>240</v>
      </c>
      <c r="B951" t="s">
        <v>308</v>
      </c>
      <c r="C951">
        <v>1</v>
      </c>
      <c r="D951" t="s">
        <v>4104</v>
      </c>
      <c r="E951">
        <v>6</v>
      </c>
      <c r="F951">
        <v>6</v>
      </c>
      <c r="G951">
        <v>7.7899999999999997E-2</v>
      </c>
      <c r="H951">
        <v>3.6999999999999998E-2</v>
      </c>
      <c r="J951" s="70">
        <v>1.258093300309993</v>
      </c>
      <c r="K951" s="70">
        <v>0.57929762379185901</v>
      </c>
      <c r="L951" s="70">
        <v>2.1717563626016601</v>
      </c>
    </row>
    <row r="952" spans="1:12" x14ac:dyDescent="0.25">
      <c r="B952" t="s">
        <v>308</v>
      </c>
      <c r="C952">
        <v>1</v>
      </c>
      <c r="D952" t="s">
        <v>4103</v>
      </c>
      <c r="E952">
        <v>2</v>
      </c>
      <c r="F952">
        <v>2</v>
      </c>
      <c r="G952">
        <v>-4.3999999999999997E-2</v>
      </c>
      <c r="H952">
        <v>1.04E-2</v>
      </c>
      <c r="J952" s="70">
        <v>-2.2247475073574718</v>
      </c>
      <c r="K952" s="70">
        <v>0.53183191732399704</v>
      </c>
      <c r="L952" s="70">
        <v>-4.1831778704664213</v>
      </c>
    </row>
    <row r="953" spans="1:12" x14ac:dyDescent="0.25">
      <c r="B953" t="s">
        <v>309</v>
      </c>
      <c r="C953">
        <v>4</v>
      </c>
      <c r="D953" t="s">
        <v>4104</v>
      </c>
      <c r="E953">
        <v>6</v>
      </c>
      <c r="F953">
        <v>6</v>
      </c>
      <c r="G953">
        <v>0.26079999999999998</v>
      </c>
      <c r="H953">
        <v>2.9100000000000001E-2</v>
      </c>
      <c r="J953" s="70">
        <v>3.9380026140558582</v>
      </c>
      <c r="K953" s="70">
        <v>0.39982496246682342</v>
      </c>
      <c r="L953" s="70">
        <v>9.8493165353141876</v>
      </c>
    </row>
    <row r="954" spans="1:12" x14ac:dyDescent="0.25">
      <c r="B954" t="s">
        <v>309</v>
      </c>
      <c r="C954">
        <v>4</v>
      </c>
      <c r="D954" t="s">
        <v>4103</v>
      </c>
      <c r="E954">
        <v>2</v>
      </c>
      <c r="F954">
        <v>2</v>
      </c>
      <c r="G954">
        <v>5.6899999999999999E-2</v>
      </c>
      <c r="H954">
        <v>9.5999999999999992E-3</v>
      </c>
      <c r="J954" s="70">
        <v>2.8056418685278079</v>
      </c>
      <c r="K954" s="70">
        <v>0.46690044561352401</v>
      </c>
      <c r="L954" s="70">
        <v>6.0090794405670227</v>
      </c>
    </row>
    <row r="957" spans="1:12" x14ac:dyDescent="0.25">
      <c r="A957" s="72" t="s">
        <v>4137</v>
      </c>
      <c r="C957" t="s">
        <v>4141</v>
      </c>
      <c r="E957" t="s">
        <v>4142</v>
      </c>
    </row>
    <row r="959" spans="1:12" x14ac:dyDescent="0.25">
      <c r="C959" t="s">
        <v>4100</v>
      </c>
      <c r="D959" t="s">
        <v>282</v>
      </c>
      <c r="E959" t="s">
        <v>326</v>
      </c>
      <c r="F959" t="s">
        <v>4027</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4156</v>
      </c>
      <c r="D982" t="s">
        <v>4168</v>
      </c>
    </row>
    <row r="984" spans="1:15" x14ac:dyDescent="0.25">
      <c r="B984" t="s">
        <v>255</v>
      </c>
      <c r="C984" t="s">
        <v>4161</v>
      </c>
      <c r="D984" t="s">
        <v>4100</v>
      </c>
      <c r="E984" t="s">
        <v>413</v>
      </c>
      <c r="F984" t="s">
        <v>197</v>
      </c>
      <c r="G984" t="s">
        <v>326</v>
      </c>
      <c r="H984" t="s">
        <v>4027</v>
      </c>
      <c r="I984" t="s">
        <v>147</v>
      </c>
      <c r="M984" t="s">
        <v>148</v>
      </c>
      <c r="N984" t="s">
        <v>147</v>
      </c>
      <c r="O984" t="s">
        <v>149</v>
      </c>
    </row>
    <row r="985" spans="1:15" x14ac:dyDescent="0.25">
      <c r="A985" t="s">
        <v>4160</v>
      </c>
      <c r="B985" t="s">
        <v>308</v>
      </c>
      <c r="C985" t="s">
        <v>4162</v>
      </c>
      <c r="D985" t="s">
        <v>4163</v>
      </c>
      <c r="E985" t="s">
        <v>4112</v>
      </c>
      <c r="F985">
        <v>6</v>
      </c>
      <c r="G985">
        <v>6</v>
      </c>
      <c r="H985">
        <v>0.2858</v>
      </c>
      <c r="I985">
        <v>4.87E-2</v>
      </c>
      <c r="M985" s="70">
        <v>4.2786908468946514</v>
      </c>
      <c r="N985" s="70">
        <v>0.65826362890078405</v>
      </c>
      <c r="O985" s="70">
        <v>6.4999654531111144</v>
      </c>
    </row>
    <row r="986" spans="1:15" x14ac:dyDescent="0.25">
      <c r="B986" t="s">
        <v>308</v>
      </c>
      <c r="C986" t="s">
        <v>4162</v>
      </c>
      <c r="D986" t="s">
        <v>4164</v>
      </c>
      <c r="E986" t="s">
        <v>4112</v>
      </c>
      <c r="F986">
        <v>6</v>
      </c>
      <c r="G986">
        <v>6</v>
      </c>
      <c r="H986">
        <v>0.36880000000000002</v>
      </c>
      <c r="I986">
        <v>5.3699999999999998E-2</v>
      </c>
      <c r="M986" s="70">
        <v>5.3715413259768363</v>
      </c>
      <c r="N986" s="70">
        <v>0.68897961343329384</v>
      </c>
      <c r="O986" s="70">
        <v>7.7963719408323282</v>
      </c>
    </row>
    <row r="987" spans="1:15" x14ac:dyDescent="0.25">
      <c r="B987" t="s">
        <v>308</v>
      </c>
      <c r="C987" t="s">
        <v>4166</v>
      </c>
      <c r="D987" t="s">
        <v>4163</v>
      </c>
      <c r="E987" t="s">
        <v>4112</v>
      </c>
      <c r="F987">
        <v>6</v>
      </c>
      <c r="G987">
        <v>6</v>
      </c>
      <c r="H987">
        <v>0.44240000000000002</v>
      </c>
      <c r="I987">
        <v>5.4100000000000002E-2</v>
      </c>
      <c r="M987" s="70">
        <v>6.2953547338883364</v>
      </c>
      <c r="N987" s="70">
        <v>0.66446878941386545</v>
      </c>
      <c r="O987" s="70">
        <v>9.4742670147705983</v>
      </c>
    </row>
    <row r="988" spans="1:15" x14ac:dyDescent="0.25">
      <c r="B988" t="s">
        <v>308</v>
      </c>
      <c r="C988" t="s">
        <v>4166</v>
      </c>
      <c r="D988" t="s">
        <v>4164</v>
      </c>
      <c r="E988" t="s">
        <v>4112</v>
      </c>
      <c r="F988">
        <v>6</v>
      </c>
      <c r="G988">
        <v>6</v>
      </c>
      <c r="H988">
        <v>0.66920000000000002</v>
      </c>
      <c r="I988">
        <v>7.0599999999999996E-2</v>
      </c>
      <c r="M988" s="70">
        <v>8.9142560524957624</v>
      </c>
      <c r="N988" s="70">
        <v>0.76776764091642691</v>
      </c>
      <c r="O988" s="70">
        <v>11.61061703753948</v>
      </c>
    </row>
    <row r="989" spans="1:15" x14ac:dyDescent="0.25">
      <c r="A989" t="s">
        <v>4165</v>
      </c>
      <c r="B989" t="s">
        <v>309</v>
      </c>
      <c r="C989" t="s">
        <v>4162</v>
      </c>
      <c r="D989" t="s">
        <v>4163</v>
      </c>
      <c r="E989" t="s">
        <v>4112</v>
      </c>
      <c r="F989">
        <v>6</v>
      </c>
      <c r="G989">
        <v>6</v>
      </c>
      <c r="H989">
        <v>0.40739999999999998</v>
      </c>
      <c r="I989">
        <v>4.5100000000000001E-2</v>
      </c>
      <c r="M989" s="70">
        <v>5.8610647434669039</v>
      </c>
      <c r="N989" s="70">
        <v>0.56538463596352106</v>
      </c>
      <c r="O989" s="70">
        <v>10.366508692756669</v>
      </c>
    </row>
    <row r="990" spans="1:15" x14ac:dyDescent="0.25">
      <c r="B990" t="s">
        <v>309</v>
      </c>
      <c r="C990" t="s">
        <v>4162</v>
      </c>
      <c r="D990" t="s">
        <v>4164</v>
      </c>
      <c r="E990" t="s">
        <v>4112</v>
      </c>
      <c r="F990">
        <v>6</v>
      </c>
      <c r="G990">
        <v>6</v>
      </c>
      <c r="H990">
        <v>0.41660000000000003</v>
      </c>
      <c r="I990">
        <v>6.5500000000000003E-2</v>
      </c>
      <c r="M990" s="70">
        <v>5.9760853102581279</v>
      </c>
      <c r="N990" s="70">
        <v>0.81667767751681331</v>
      </c>
      <c r="O990" s="70">
        <v>7.3175568217181937</v>
      </c>
    </row>
    <row r="991" spans="1:15" x14ac:dyDescent="0.25">
      <c r="B991" t="s">
        <v>309</v>
      </c>
      <c r="C991" t="s">
        <v>4166</v>
      </c>
      <c r="D991" t="s">
        <v>4163</v>
      </c>
      <c r="E991" t="s">
        <v>4112</v>
      </c>
      <c r="F991">
        <v>6</v>
      </c>
      <c r="G991">
        <v>6</v>
      </c>
      <c r="H991">
        <v>0.42649999999999999</v>
      </c>
      <c r="I991">
        <v>5.5800000000000002E-2</v>
      </c>
      <c r="M991" s="70">
        <v>6.0991641807428554</v>
      </c>
      <c r="N991" s="70">
        <v>0.69170853619411754</v>
      </c>
      <c r="O991" s="70">
        <v>8.8175349321281438</v>
      </c>
    </row>
    <row r="992" spans="1:15" x14ac:dyDescent="0.25">
      <c r="B992" t="s">
        <v>309</v>
      </c>
      <c r="C992" t="s">
        <v>4166</v>
      </c>
      <c r="D992" t="s">
        <v>4164</v>
      </c>
      <c r="E992" t="s">
        <v>4112</v>
      </c>
      <c r="F992">
        <v>6</v>
      </c>
      <c r="G992">
        <v>6</v>
      </c>
      <c r="H992">
        <v>0.57269999999999999</v>
      </c>
      <c r="I992">
        <v>8.1299999999999997E-2</v>
      </c>
      <c r="M992" s="70">
        <v>7.8386182272375926</v>
      </c>
      <c r="N992" s="70">
        <v>0.9291112589680609</v>
      </c>
      <c r="O992" s="70">
        <v>8.4366841447425109</v>
      </c>
    </row>
    <row r="993" spans="1:23" x14ac:dyDescent="0.25">
      <c r="A993" t="s">
        <v>4160</v>
      </c>
      <c r="B993" t="s">
        <v>308</v>
      </c>
      <c r="C993" t="s">
        <v>4162</v>
      </c>
      <c r="D993" t="s">
        <v>4163</v>
      </c>
      <c r="E993" t="s">
        <v>4167</v>
      </c>
      <c r="F993">
        <v>2</v>
      </c>
      <c r="G993">
        <v>2</v>
      </c>
      <c r="H993">
        <v>6.25E-2</v>
      </c>
      <c r="I993">
        <v>5.2200000000000003E-2</v>
      </c>
      <c r="M993" s="70">
        <v>3.0776406404415151</v>
      </c>
      <c r="N993" s="70">
        <v>2.532071925379316</v>
      </c>
      <c r="O993" s="70">
        <v>1.2154633561526771</v>
      </c>
    </row>
    <row r="994" spans="1:23" x14ac:dyDescent="0.25">
      <c r="B994" t="s">
        <v>308</v>
      </c>
      <c r="C994" t="s">
        <v>4162</v>
      </c>
      <c r="D994" t="s">
        <v>4164</v>
      </c>
      <c r="E994" t="s">
        <v>4167</v>
      </c>
      <c r="F994">
        <v>2</v>
      </c>
      <c r="G994">
        <v>2</v>
      </c>
      <c r="H994">
        <v>9.5399999999999999E-2</v>
      </c>
      <c r="I994">
        <v>5.62E-2</v>
      </c>
      <c r="M994" s="70">
        <v>4.6613586764475254</v>
      </c>
      <c r="N994" s="70">
        <v>2.6848495333286251</v>
      </c>
      <c r="O994" s="70">
        <v>1.7361712895204451</v>
      </c>
    </row>
    <row r="995" spans="1:23" x14ac:dyDescent="0.25">
      <c r="B995" t="s">
        <v>308</v>
      </c>
      <c r="C995" t="s">
        <v>4166</v>
      </c>
      <c r="D995" t="s">
        <v>4163</v>
      </c>
      <c r="E995" t="s">
        <v>4167</v>
      </c>
      <c r="F995">
        <v>2</v>
      </c>
      <c r="G995">
        <v>2</v>
      </c>
      <c r="H995">
        <v>0.20680000000000001</v>
      </c>
      <c r="I995">
        <v>3.9600000000000003E-2</v>
      </c>
      <c r="M995" s="70">
        <v>9.8544491588756777</v>
      </c>
      <c r="N995" s="70">
        <v>1.802384896706777</v>
      </c>
      <c r="O995" s="70">
        <v>5.4674499197597646</v>
      </c>
    </row>
    <row r="996" spans="1:23" x14ac:dyDescent="0.25">
      <c r="B996" t="s">
        <v>308</v>
      </c>
      <c r="C996" t="s">
        <v>4166</v>
      </c>
      <c r="D996" t="s">
        <v>4164</v>
      </c>
      <c r="E996" t="s">
        <v>4167</v>
      </c>
      <c r="F996">
        <v>2</v>
      </c>
      <c r="G996">
        <v>2</v>
      </c>
      <c r="H996">
        <v>0.23569999999999999</v>
      </c>
      <c r="I996">
        <v>5.3699999999999998E-2</v>
      </c>
      <c r="M996" s="70">
        <v>11.162043881893441</v>
      </c>
      <c r="N996" s="70">
        <v>2.41539279617127</v>
      </c>
      <c r="O996" s="70">
        <v>4.6212127069298257</v>
      </c>
    </row>
    <row r="997" spans="1:23" x14ac:dyDescent="0.25">
      <c r="A997" t="s">
        <v>4165</v>
      </c>
      <c r="B997" t="s">
        <v>309</v>
      </c>
      <c r="C997" t="s">
        <v>4162</v>
      </c>
      <c r="D997" t="s">
        <v>4163</v>
      </c>
      <c r="E997" t="s">
        <v>4167</v>
      </c>
      <c r="F997">
        <v>2</v>
      </c>
      <c r="G997">
        <v>2</v>
      </c>
      <c r="H997">
        <v>0.29549999999999998</v>
      </c>
      <c r="I997">
        <v>4.3299999999999998E-2</v>
      </c>
      <c r="M997" s="70">
        <v>13.820033386043249</v>
      </c>
      <c r="N997" s="70">
        <v>1.902125606181271</v>
      </c>
      <c r="O997" s="70">
        <v>7.2655734937444576</v>
      </c>
    </row>
    <row r="998" spans="1:23" x14ac:dyDescent="0.25">
      <c r="B998" t="s">
        <v>309</v>
      </c>
      <c r="C998" t="s">
        <v>4162</v>
      </c>
      <c r="D998" t="s">
        <v>4164</v>
      </c>
      <c r="E998" t="s">
        <v>4167</v>
      </c>
      <c r="F998">
        <v>2</v>
      </c>
      <c r="G998">
        <v>2</v>
      </c>
      <c r="H998">
        <v>0.28549999999999998</v>
      </c>
      <c r="I998">
        <v>6.3200000000000006E-2</v>
      </c>
      <c r="M998" s="70">
        <v>13.37989239719712</v>
      </c>
      <c r="N998" s="70">
        <v>2.7870903148591442</v>
      </c>
      <c r="O998" s="70">
        <v>4.8006669629122971</v>
      </c>
    </row>
    <row r="999" spans="1:23" x14ac:dyDescent="0.25">
      <c r="B999" t="s">
        <v>309</v>
      </c>
      <c r="C999" t="s">
        <v>4166</v>
      </c>
      <c r="D999" t="s">
        <v>4163</v>
      </c>
      <c r="E999" t="s">
        <v>4167</v>
      </c>
      <c r="F999">
        <v>2</v>
      </c>
      <c r="G999">
        <v>2</v>
      </c>
      <c r="H999">
        <v>0.18770000000000001</v>
      </c>
      <c r="I999">
        <v>3.61E-2</v>
      </c>
      <c r="M999" s="70">
        <v>8.9816498315198103</v>
      </c>
      <c r="N999" s="70">
        <v>1.656242131395919</v>
      </c>
      <c r="O999" s="70">
        <v>5.4229086805984528</v>
      </c>
      <c r="S999" s="73" t="s">
        <v>4368</v>
      </c>
    </row>
    <row r="1000" spans="1:23" x14ac:dyDescent="0.25">
      <c r="B1000" t="s">
        <v>309</v>
      </c>
      <c r="C1000" t="s">
        <v>4166</v>
      </c>
      <c r="D1000" t="s">
        <v>4164</v>
      </c>
      <c r="E1000" t="s">
        <v>4167</v>
      </c>
      <c r="F1000">
        <v>2</v>
      </c>
      <c r="G1000">
        <v>2</v>
      </c>
      <c r="H1000">
        <v>0.3085</v>
      </c>
      <c r="I1000">
        <v>5.4199999999999998E-2</v>
      </c>
      <c r="M1000" s="70">
        <v>14.389684849640179</v>
      </c>
      <c r="N1000" s="70">
        <v>2.369094733989491</v>
      </c>
      <c r="O1000" s="70">
        <v>6.0739170296530718</v>
      </c>
      <c r="S1000" t="s">
        <v>145</v>
      </c>
      <c r="T1000" t="s">
        <v>4364</v>
      </c>
      <c r="U1000" t="s">
        <v>148</v>
      </c>
      <c r="V1000" t="s">
        <v>4366</v>
      </c>
    </row>
    <row r="1001" spans="1:23" x14ac:dyDescent="0.25">
      <c r="S1001">
        <v>10</v>
      </c>
      <c r="T1001">
        <v>0.9</v>
      </c>
      <c r="U1001">
        <f>(1+T1001)^(1/S1001)-1</f>
        <v>6.629005847852576E-2</v>
      </c>
      <c r="V1001">
        <f>U1001*100</f>
        <v>6.629005847852576</v>
      </c>
    </row>
    <row r="1003" spans="1:23" x14ac:dyDescent="0.25">
      <c r="A1003" s="72" t="s">
        <v>4169</v>
      </c>
      <c r="C1003" t="s">
        <v>4174</v>
      </c>
      <c r="E1003" t="s">
        <v>4175</v>
      </c>
      <c r="S1003" s="73" t="s">
        <v>4367</v>
      </c>
    </row>
    <row r="1004" spans="1:23" x14ac:dyDescent="0.25">
      <c r="S1004" t="s">
        <v>145</v>
      </c>
      <c r="T1004" t="s">
        <v>4364</v>
      </c>
      <c r="U1004" t="s">
        <v>4365</v>
      </c>
      <c r="V1004" t="s">
        <v>148</v>
      </c>
      <c r="W1004" t="s">
        <v>4366</v>
      </c>
    </row>
    <row r="1005" spans="1:23" x14ac:dyDescent="0.25">
      <c r="S1005">
        <v>8</v>
      </c>
      <c r="T1005">
        <v>0.9</v>
      </c>
      <c r="U1005">
        <v>0.2</v>
      </c>
      <c r="V1005">
        <f>(1+T1005-U1005)^(1/S1005)-1</f>
        <v>6.8577720821198174E-2</v>
      </c>
      <c r="W1005">
        <f>V1005*100</f>
        <v>6.8577720821198174</v>
      </c>
    </row>
    <row r="1006" spans="1:23" x14ac:dyDescent="0.25">
      <c r="B1006" t="s">
        <v>282</v>
      </c>
      <c r="C1006" t="s">
        <v>4100</v>
      </c>
      <c r="D1006" t="s">
        <v>413</v>
      </c>
      <c r="E1006" t="s">
        <v>197</v>
      </c>
      <c r="F1006" t="s">
        <v>326</v>
      </c>
      <c r="G1006" t="s">
        <v>4027</v>
      </c>
      <c r="H1006" t="s">
        <v>4090</v>
      </c>
      <c r="I1006" t="s">
        <v>147</v>
      </c>
      <c r="K1006" t="s">
        <v>148</v>
      </c>
      <c r="L1006" t="s">
        <v>147</v>
      </c>
      <c r="M1006" t="s">
        <v>149</v>
      </c>
    </row>
    <row r="1007" spans="1:23" x14ac:dyDescent="0.25">
      <c r="B1007">
        <v>1983</v>
      </c>
      <c r="C1007">
        <v>1</v>
      </c>
      <c r="D1007" t="s">
        <v>166</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163</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274</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166</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163</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274</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166</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163</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274</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166</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163</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274</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166</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163</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274</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166</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163</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274</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166</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163</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274</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166</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163</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274</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4176</v>
      </c>
      <c r="D1033" t="s">
        <v>4177</v>
      </c>
      <c r="E1033" t="s">
        <v>4179</v>
      </c>
      <c r="F1033" t="s">
        <v>4178</v>
      </c>
      <c r="G1033" t="s">
        <v>4180</v>
      </c>
      <c r="I1033" t="s">
        <v>4181</v>
      </c>
      <c r="J1033" t="s">
        <v>4177</v>
      </c>
      <c r="K1033" t="s">
        <v>4179</v>
      </c>
      <c r="L1033" t="s">
        <v>4178</v>
      </c>
      <c r="M1033" t="s">
        <v>4180</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238</v>
      </c>
      <c r="K1038" s="70">
        <f>SUMPRODUCT(I1034:I1037,K1034:K1037)</f>
        <v>37.152500000000003</v>
      </c>
      <c r="M1038" s="70">
        <f>SUMPRODUCT(I1034:I1037,M1034:M1037)</f>
        <v>37.773000000000003</v>
      </c>
    </row>
    <row r="1039" spans="2:13" x14ac:dyDescent="0.25">
      <c r="D1039" t="s">
        <v>238</v>
      </c>
      <c r="E1039" s="70">
        <f>SUMPRODUCT(C1034:C1038,E1034:E1038)</f>
        <v>25.259999999999998</v>
      </c>
      <c r="G1039" s="70">
        <f>SUMPRODUCT(C1034:C1038,G1034:G1038)</f>
        <v>24.265000000000001</v>
      </c>
    </row>
    <row r="1041" spans="1:12" x14ac:dyDescent="0.25">
      <c r="C1041" t="s">
        <v>4182</v>
      </c>
    </row>
    <row r="1044" spans="1:12" x14ac:dyDescent="0.25">
      <c r="A1044" s="72" t="s">
        <v>4198</v>
      </c>
    </row>
    <row r="1047" spans="1:12" x14ac:dyDescent="0.25">
      <c r="A1047" t="s">
        <v>191</v>
      </c>
      <c r="B1047" t="s">
        <v>4100</v>
      </c>
      <c r="C1047" t="s">
        <v>413</v>
      </c>
      <c r="D1047" t="s">
        <v>4204</v>
      </c>
      <c r="E1047" t="s">
        <v>4207</v>
      </c>
      <c r="F1047" t="s">
        <v>197</v>
      </c>
      <c r="G1047" t="s">
        <v>4027</v>
      </c>
      <c r="H1047" t="s">
        <v>147</v>
      </c>
      <c r="J1047" t="s">
        <v>148</v>
      </c>
      <c r="K1047" t="s">
        <v>147</v>
      </c>
      <c r="L1047" t="s">
        <v>149</v>
      </c>
    </row>
    <row r="1048" spans="1:12" x14ac:dyDescent="0.25">
      <c r="B1048">
        <v>1</v>
      </c>
      <c r="C1048" t="s">
        <v>4103</v>
      </c>
      <c r="D1048" t="s">
        <v>168</v>
      </c>
      <c r="E1048">
        <v>0</v>
      </c>
      <c r="F1048">
        <v>0</v>
      </c>
      <c r="G1048">
        <v>0.193</v>
      </c>
      <c r="H1048">
        <v>1.2999999999999999E-2</v>
      </c>
      <c r="J1048" t="s">
        <v>85</v>
      </c>
      <c r="K1048" t="s">
        <v>85</v>
      </c>
      <c r="L1048" t="s">
        <v>85</v>
      </c>
    </row>
    <row r="1049" spans="1:12" x14ac:dyDescent="0.25">
      <c r="B1049">
        <v>2</v>
      </c>
      <c r="C1049" t="s">
        <v>4103</v>
      </c>
      <c r="D1049" t="s">
        <v>4205</v>
      </c>
      <c r="E1049">
        <v>0</v>
      </c>
      <c r="F1049">
        <v>0</v>
      </c>
      <c r="G1049">
        <v>0.16700000000000001</v>
      </c>
      <c r="H1049">
        <v>1.4999999999999999E-2</v>
      </c>
      <c r="J1049" t="s">
        <v>85</v>
      </c>
      <c r="K1049" t="s">
        <v>85</v>
      </c>
      <c r="L1049" t="s">
        <v>85</v>
      </c>
    </row>
    <row r="1050" spans="1:12" x14ac:dyDescent="0.25">
      <c r="B1050">
        <v>3</v>
      </c>
      <c r="C1050" t="s">
        <v>4103</v>
      </c>
      <c r="D1050" t="s">
        <v>4205</v>
      </c>
      <c r="E1050">
        <v>0</v>
      </c>
      <c r="F1050">
        <v>0</v>
      </c>
      <c r="G1050">
        <v>0.158</v>
      </c>
      <c r="H1050">
        <v>1.6E-2</v>
      </c>
      <c r="J1050" t="s">
        <v>85</v>
      </c>
      <c r="K1050" t="s">
        <v>85</v>
      </c>
      <c r="L1050" t="s">
        <v>85</v>
      </c>
    </row>
    <row r="1051" spans="1:12" x14ac:dyDescent="0.25">
      <c r="B1051">
        <v>4</v>
      </c>
      <c r="C1051" t="s">
        <v>4103</v>
      </c>
      <c r="D1051" t="s">
        <v>4205</v>
      </c>
      <c r="E1051">
        <v>0</v>
      </c>
      <c r="F1051">
        <v>0</v>
      </c>
      <c r="G1051">
        <v>0.113</v>
      </c>
      <c r="H1051">
        <v>1.6E-2</v>
      </c>
      <c r="J1051" t="s">
        <v>85</v>
      </c>
      <c r="K1051" t="s">
        <v>85</v>
      </c>
      <c r="L1051" t="s">
        <v>85</v>
      </c>
    </row>
    <row r="1052" spans="1:12" x14ac:dyDescent="0.25">
      <c r="B1052">
        <v>5</v>
      </c>
      <c r="C1052" t="s">
        <v>4103</v>
      </c>
      <c r="D1052" t="s">
        <v>4205</v>
      </c>
      <c r="E1052">
        <v>0</v>
      </c>
      <c r="F1052">
        <v>0</v>
      </c>
      <c r="G1052">
        <v>8.7999999999999995E-2</v>
      </c>
      <c r="H1052">
        <v>1.9E-2</v>
      </c>
      <c r="J1052" t="s">
        <v>85</v>
      </c>
      <c r="K1052" t="s">
        <v>85</v>
      </c>
      <c r="L1052" t="s">
        <v>85</v>
      </c>
    </row>
    <row r="1053" spans="1:12" x14ac:dyDescent="0.25">
      <c r="B1053">
        <v>2</v>
      </c>
      <c r="C1053" t="s">
        <v>4103</v>
      </c>
      <c r="D1053" t="s">
        <v>4206</v>
      </c>
      <c r="E1053">
        <v>0</v>
      </c>
      <c r="F1053">
        <v>0</v>
      </c>
      <c r="G1053">
        <v>0.23699999999999999</v>
      </c>
      <c r="H1053">
        <v>1.9E-2</v>
      </c>
      <c r="J1053" t="s">
        <v>85</v>
      </c>
      <c r="K1053" t="s">
        <v>85</v>
      </c>
      <c r="L1053" t="s">
        <v>85</v>
      </c>
    </row>
    <row r="1054" spans="1:12" x14ac:dyDescent="0.25">
      <c r="B1054">
        <v>3</v>
      </c>
      <c r="C1054" t="s">
        <v>4103</v>
      </c>
      <c r="D1054" t="s">
        <v>4206</v>
      </c>
      <c r="E1054">
        <v>0</v>
      </c>
      <c r="F1054">
        <v>0</v>
      </c>
      <c r="G1054">
        <v>0.22600000000000001</v>
      </c>
      <c r="H1054">
        <v>0.02</v>
      </c>
      <c r="J1054" t="s">
        <v>85</v>
      </c>
      <c r="K1054" t="s">
        <v>85</v>
      </c>
      <c r="L1054" t="s">
        <v>85</v>
      </c>
    </row>
    <row r="1055" spans="1:12" x14ac:dyDescent="0.25">
      <c r="B1055">
        <v>4</v>
      </c>
      <c r="C1055" t="s">
        <v>4103</v>
      </c>
      <c r="D1055" t="s">
        <v>4206</v>
      </c>
      <c r="E1055">
        <v>0</v>
      </c>
      <c r="F1055">
        <v>0</v>
      </c>
      <c r="G1055">
        <v>0.16700000000000001</v>
      </c>
      <c r="H1055">
        <v>0.02</v>
      </c>
      <c r="J1055" t="s">
        <v>85</v>
      </c>
      <c r="K1055" t="s">
        <v>85</v>
      </c>
      <c r="L1055" t="s">
        <v>85</v>
      </c>
    </row>
    <row r="1056" spans="1:12" x14ac:dyDescent="0.25">
      <c r="B1056">
        <v>5</v>
      </c>
      <c r="C1056" t="s">
        <v>4103</v>
      </c>
      <c r="D1056" t="s">
        <v>4206</v>
      </c>
      <c r="E1056">
        <v>0</v>
      </c>
      <c r="F1056">
        <v>0</v>
      </c>
      <c r="G1056">
        <v>0.105</v>
      </c>
      <c r="H1056">
        <v>2.7E-2</v>
      </c>
      <c r="J1056" t="s">
        <v>85</v>
      </c>
      <c r="K1056" t="s">
        <v>85</v>
      </c>
      <c r="L1056" t="s">
        <v>85</v>
      </c>
    </row>
    <row r="1057" spans="1:12" x14ac:dyDescent="0.25">
      <c r="B1057">
        <v>1</v>
      </c>
      <c r="C1057" t="s">
        <v>4202</v>
      </c>
      <c r="D1057" t="s">
        <v>168</v>
      </c>
      <c r="E1057">
        <v>1</v>
      </c>
      <c r="F1057">
        <v>1</v>
      </c>
      <c r="G1057">
        <v>0.28599999999999998</v>
      </c>
      <c r="H1057">
        <v>2.1000000000000001E-2</v>
      </c>
      <c r="J1057" s="70">
        <v>9.2999999999999972</v>
      </c>
      <c r="K1057" s="70">
        <v>2.4698178070456942</v>
      </c>
      <c r="L1057" s="70">
        <v>3.765459935331958</v>
      </c>
    </row>
    <row r="1058" spans="1:12" x14ac:dyDescent="0.25">
      <c r="B1058">
        <v>2</v>
      </c>
      <c r="C1058" t="s">
        <v>4202</v>
      </c>
      <c r="D1058" t="s">
        <v>4205</v>
      </c>
      <c r="E1058">
        <v>1</v>
      </c>
      <c r="F1058">
        <v>1</v>
      </c>
      <c r="G1058">
        <v>0.27400000000000002</v>
      </c>
      <c r="H1058">
        <v>2.5000000000000001E-2</v>
      </c>
      <c r="J1058" s="70">
        <v>10.7</v>
      </c>
      <c r="K1058" s="70">
        <v>2.9154759474226499</v>
      </c>
      <c r="L1058" s="70">
        <v>3.6700697220496892</v>
      </c>
    </row>
    <row r="1059" spans="1:12" x14ac:dyDescent="0.25">
      <c r="B1059">
        <v>3</v>
      </c>
      <c r="C1059" t="s">
        <v>4202</v>
      </c>
      <c r="D1059" t="s">
        <v>4205</v>
      </c>
      <c r="E1059">
        <v>1</v>
      </c>
      <c r="F1059">
        <v>1</v>
      </c>
      <c r="G1059">
        <v>0.27500000000000002</v>
      </c>
      <c r="H1059">
        <v>2.7E-2</v>
      </c>
      <c r="J1059" s="70">
        <v>11.7</v>
      </c>
      <c r="K1059" s="70">
        <v>3.1384709652950429</v>
      </c>
      <c r="L1059" s="70">
        <v>3.7279299790814209</v>
      </c>
    </row>
    <row r="1060" spans="1:12" x14ac:dyDescent="0.25">
      <c r="B1060">
        <v>4</v>
      </c>
      <c r="C1060" t="s">
        <v>4202</v>
      </c>
      <c r="D1060" t="s">
        <v>4205</v>
      </c>
      <c r="E1060">
        <v>1</v>
      </c>
      <c r="F1060">
        <v>1</v>
      </c>
      <c r="G1060">
        <v>0.21</v>
      </c>
      <c r="H1060">
        <v>2.7E-2</v>
      </c>
      <c r="J1060" s="70">
        <v>9.6999999999999975</v>
      </c>
      <c r="K1060" s="70">
        <v>3.1384709652950429</v>
      </c>
      <c r="L1060" s="70">
        <v>3.0906769912042549</v>
      </c>
    </row>
    <row r="1061" spans="1:12" x14ac:dyDescent="0.25">
      <c r="B1061">
        <v>5</v>
      </c>
      <c r="C1061" t="s">
        <v>4202</v>
      </c>
      <c r="D1061" t="s">
        <v>4205</v>
      </c>
      <c r="E1061">
        <v>1</v>
      </c>
      <c r="F1061">
        <v>1</v>
      </c>
      <c r="G1061">
        <v>0.17299999999999999</v>
      </c>
      <c r="H1061">
        <v>3.1E-2</v>
      </c>
      <c r="J1061" s="70">
        <v>8.4999999999999964</v>
      </c>
      <c r="K1061" s="70">
        <v>3.635931792539568</v>
      </c>
      <c r="L1061" s="70">
        <v>2.3377776275783901</v>
      </c>
    </row>
    <row r="1062" spans="1:12" x14ac:dyDescent="0.25">
      <c r="B1062">
        <v>1</v>
      </c>
      <c r="C1062" t="s">
        <v>4203</v>
      </c>
      <c r="D1062" t="s">
        <v>168</v>
      </c>
      <c r="E1062">
        <v>1</v>
      </c>
      <c r="F1062">
        <v>2</v>
      </c>
      <c r="G1062">
        <v>0.48499999999999999</v>
      </c>
      <c r="H1062">
        <v>1.7999999999999999E-2</v>
      </c>
      <c r="J1062" s="70">
        <v>13.66617790706257</v>
      </c>
      <c r="K1062" s="70">
        <v>0.97670229262608599</v>
      </c>
      <c r="L1062" s="70">
        <v>13.992163231559481</v>
      </c>
    </row>
    <row r="1063" spans="1:12" x14ac:dyDescent="0.25">
      <c r="B1063">
        <v>2</v>
      </c>
      <c r="C1063" t="s">
        <v>4203</v>
      </c>
      <c r="D1063" t="s">
        <v>4206</v>
      </c>
      <c r="E1063">
        <v>1</v>
      </c>
      <c r="F1063">
        <v>2</v>
      </c>
      <c r="G1063">
        <v>0.48799999999999999</v>
      </c>
      <c r="H1063">
        <v>1.9E-2</v>
      </c>
      <c r="J1063" s="70">
        <v>11.848111293843489</v>
      </c>
      <c r="K1063" s="70">
        <v>1.2011851328672289</v>
      </c>
      <c r="L1063" s="70">
        <v>9.8636845975291436</v>
      </c>
    </row>
    <row r="1064" spans="1:12" x14ac:dyDescent="0.25">
      <c r="B1064">
        <v>3</v>
      </c>
      <c r="C1064" t="s">
        <v>4203</v>
      </c>
      <c r="D1064" t="s">
        <v>4206</v>
      </c>
      <c r="E1064">
        <v>1</v>
      </c>
      <c r="F1064">
        <v>2</v>
      </c>
      <c r="G1064">
        <v>0.47799999999999998</v>
      </c>
      <c r="H1064">
        <v>0.02</v>
      </c>
      <c r="J1064" s="70">
        <v>11.892805845594911</v>
      </c>
      <c r="K1064" s="70">
        <v>1.263900347913897</v>
      </c>
      <c r="L1064" s="70">
        <v>9.4096072251458143</v>
      </c>
    </row>
    <row r="1065" spans="1:12" x14ac:dyDescent="0.25">
      <c r="B1065">
        <v>4</v>
      </c>
      <c r="C1065" t="s">
        <v>4203</v>
      </c>
      <c r="D1065" t="s">
        <v>4206</v>
      </c>
      <c r="E1065">
        <v>1</v>
      </c>
      <c r="F1065">
        <v>2</v>
      </c>
      <c r="G1065">
        <v>0.35799999999999998</v>
      </c>
      <c r="H1065">
        <v>2.1000000000000001E-2</v>
      </c>
      <c r="J1065" s="70">
        <v>9.1329464460664145</v>
      </c>
      <c r="K1065" s="70">
        <v>1.328654679654041</v>
      </c>
      <c r="L1065" s="70">
        <v>6.8738300371955772</v>
      </c>
    </row>
    <row r="1066" spans="1:12" x14ac:dyDescent="0.25">
      <c r="B1066">
        <v>5</v>
      </c>
      <c r="C1066" t="s">
        <v>4203</v>
      </c>
      <c r="D1066" t="s">
        <v>4206</v>
      </c>
      <c r="E1066">
        <v>1</v>
      </c>
      <c r="F1066">
        <v>2</v>
      </c>
      <c r="G1066">
        <v>0.23699999999999999</v>
      </c>
      <c r="H1066">
        <v>4.2000000000000003E-2</v>
      </c>
      <c r="J1066" s="70">
        <v>6.3954886261631039</v>
      </c>
      <c r="K1066" s="70">
        <v>2.3464317696174262</v>
      </c>
      <c r="L1066" s="70">
        <v>2.7256230967269319</v>
      </c>
    </row>
    <row r="1069" spans="1:12" x14ac:dyDescent="0.25">
      <c r="A1069" s="72" t="s">
        <v>4241</v>
      </c>
    </row>
    <row r="1071" spans="1:12" x14ac:dyDescent="0.25">
      <c r="C1071" t="s">
        <v>4100</v>
      </c>
      <c r="D1071" t="s">
        <v>413</v>
      </c>
      <c r="E1071" t="s">
        <v>197</v>
      </c>
      <c r="F1071" t="s">
        <v>326</v>
      </c>
      <c r="G1071" t="s">
        <v>4027</v>
      </c>
      <c r="H1071" t="s">
        <v>147</v>
      </c>
      <c r="J1071" t="s">
        <v>148</v>
      </c>
      <c r="K1071" t="s">
        <v>147</v>
      </c>
      <c r="L1071" t="s">
        <v>149</v>
      </c>
    </row>
    <row r="1072" spans="1:12" x14ac:dyDescent="0.25">
      <c r="C1072">
        <v>1</v>
      </c>
      <c r="D1072" t="s">
        <v>4245</v>
      </c>
      <c r="E1072">
        <v>2</v>
      </c>
      <c r="F1072">
        <v>11</v>
      </c>
      <c r="G1072">
        <v>0.15</v>
      </c>
      <c r="H1072">
        <v>2E-3</v>
      </c>
      <c r="J1072" s="70">
        <v>7.2380529476360866</v>
      </c>
      <c r="K1072" s="70">
        <v>9.3250480824031381E-2</v>
      </c>
      <c r="L1072" s="70">
        <v>77.619470523639208</v>
      </c>
    </row>
    <row r="1073" spans="3:12" x14ac:dyDescent="0.25">
      <c r="C1073">
        <v>1</v>
      </c>
      <c r="D1073" t="s">
        <v>4103</v>
      </c>
      <c r="E1073">
        <v>4</v>
      </c>
      <c r="F1073">
        <v>13</v>
      </c>
      <c r="G1073">
        <v>0.24</v>
      </c>
      <c r="H1073">
        <v>2E-3</v>
      </c>
      <c r="J1073" s="70">
        <v>5.5250146915888587</v>
      </c>
      <c r="K1073" s="70">
        <v>4.2550409149834219E-2</v>
      </c>
      <c r="L1073" s="70">
        <v>129.84633525222841</v>
      </c>
    </row>
    <row r="1074" spans="3:12" x14ac:dyDescent="0.25">
      <c r="C1074">
        <v>1</v>
      </c>
      <c r="D1074" t="s">
        <v>4111</v>
      </c>
      <c r="E1074">
        <v>6</v>
      </c>
      <c r="F1074">
        <v>15</v>
      </c>
      <c r="G1074">
        <v>0.48</v>
      </c>
      <c r="H1074">
        <v>2E-3</v>
      </c>
      <c r="J1074" s="70">
        <v>6.7522291599108941</v>
      </c>
      <c r="K1074" s="70">
        <v>2.4043294855835791E-2</v>
      </c>
      <c r="L1074" s="70">
        <v>280.83626642677018</v>
      </c>
    </row>
    <row r="1075" spans="3:12" x14ac:dyDescent="0.25">
      <c r="C1075">
        <v>1</v>
      </c>
      <c r="D1075" t="s">
        <v>165</v>
      </c>
      <c r="E1075">
        <v>8</v>
      </c>
      <c r="F1075">
        <v>17</v>
      </c>
      <c r="G1075">
        <v>0.64</v>
      </c>
      <c r="H1075">
        <v>3.0000000000000001E-3</v>
      </c>
      <c r="J1075" s="70">
        <v>6.3788965157105082</v>
      </c>
      <c r="K1075" s="70">
        <v>2.4324442800848441E-2</v>
      </c>
      <c r="L1075" s="70">
        <v>262.24224611994038</v>
      </c>
    </row>
    <row r="1076" spans="3:12" x14ac:dyDescent="0.25">
      <c r="C1076">
        <v>2</v>
      </c>
      <c r="D1076" t="s">
        <v>4245</v>
      </c>
      <c r="E1076">
        <v>2</v>
      </c>
      <c r="F1076">
        <v>11</v>
      </c>
      <c r="G1076">
        <v>0.11</v>
      </c>
      <c r="H1076">
        <v>5.0000000000000001E-3</v>
      </c>
      <c r="J1076" s="70">
        <v>5.3565375285273831</v>
      </c>
      <c r="K1076" s="70">
        <v>0.2372894989381247</v>
      </c>
      <c r="L1076" s="70">
        <v>22.573849885890429</v>
      </c>
    </row>
    <row r="1077" spans="3:12" x14ac:dyDescent="0.25">
      <c r="C1077">
        <v>2</v>
      </c>
      <c r="D1077" t="s">
        <v>4103</v>
      </c>
      <c r="E1077">
        <v>4</v>
      </c>
      <c r="F1077">
        <v>13</v>
      </c>
      <c r="G1077">
        <v>0.19</v>
      </c>
      <c r="H1077">
        <v>6.0000000000000001E-3</v>
      </c>
      <c r="J1077" s="70">
        <v>4.4447802172789874</v>
      </c>
      <c r="K1077" s="70">
        <v>0.13165308430749451</v>
      </c>
      <c r="L1077" s="70">
        <v>33.76130715553591</v>
      </c>
    </row>
    <row r="1078" spans="3:12" x14ac:dyDescent="0.25">
      <c r="C1078">
        <v>2</v>
      </c>
      <c r="D1078" t="s">
        <v>4111</v>
      </c>
      <c r="E1078">
        <v>6</v>
      </c>
      <c r="F1078">
        <v>15</v>
      </c>
      <c r="G1078">
        <v>0.39</v>
      </c>
      <c r="H1078">
        <v>8.9999999999999993E-3</v>
      </c>
      <c r="J1078" s="70">
        <v>5.6418018551802618</v>
      </c>
      <c r="K1078" s="70">
        <v>0.1140019444480362</v>
      </c>
      <c r="L1078" s="70">
        <v>49.488645851579129</v>
      </c>
    </row>
    <row r="1079" spans="3:12" x14ac:dyDescent="0.25">
      <c r="C1079">
        <v>2</v>
      </c>
      <c r="D1079" t="s">
        <v>165</v>
      </c>
      <c r="E1079">
        <v>8</v>
      </c>
      <c r="F1079">
        <v>17</v>
      </c>
      <c r="G1079">
        <v>0.55000000000000004</v>
      </c>
      <c r="H1079">
        <v>1.2E-2</v>
      </c>
      <c r="J1079" s="70">
        <v>5.6310172766642408</v>
      </c>
      <c r="K1079" s="70">
        <v>0.1022235651064493</v>
      </c>
      <c r="L1079" s="70">
        <v>55.085314925188229</v>
      </c>
    </row>
    <row r="1080" spans="3:12" x14ac:dyDescent="0.25">
      <c r="C1080">
        <v>4</v>
      </c>
      <c r="D1080" t="s">
        <v>4245</v>
      </c>
      <c r="E1080">
        <v>2</v>
      </c>
      <c r="F1080">
        <v>11</v>
      </c>
      <c r="G1080">
        <v>0.09</v>
      </c>
      <c r="H1080">
        <v>5.0000000000000001E-3</v>
      </c>
      <c r="J1080" s="70">
        <v>4.4030650891055068</v>
      </c>
      <c r="K1080" s="70">
        <v>0.23945657130528791</v>
      </c>
      <c r="L1080" s="70">
        <v>18.387739643578008</v>
      </c>
    </row>
    <row r="1081" spans="3:12" x14ac:dyDescent="0.25">
      <c r="C1081">
        <v>4</v>
      </c>
      <c r="D1081" t="s">
        <v>4103</v>
      </c>
      <c r="E1081">
        <v>4</v>
      </c>
      <c r="F1081">
        <v>13</v>
      </c>
      <c r="G1081">
        <v>0.16</v>
      </c>
      <c r="H1081">
        <v>6.0000000000000001E-3</v>
      </c>
      <c r="J1081" s="70">
        <v>3.7801985653766579</v>
      </c>
      <c r="K1081" s="70">
        <v>0.13419853262764231</v>
      </c>
      <c r="L1081" s="70">
        <v>28.168702677737119</v>
      </c>
    </row>
    <row r="1082" spans="3:12" x14ac:dyDescent="0.25">
      <c r="C1082">
        <v>4</v>
      </c>
      <c r="D1082" t="s">
        <v>4111</v>
      </c>
      <c r="E1082">
        <v>6</v>
      </c>
      <c r="F1082">
        <v>15</v>
      </c>
      <c r="G1082">
        <v>0.35</v>
      </c>
      <c r="H1082">
        <v>8.0000000000000002E-3</v>
      </c>
      <c r="J1082" s="70">
        <v>5.1289422372410298</v>
      </c>
      <c r="K1082" s="70">
        <v>0.1038310540614726</v>
      </c>
      <c r="L1082" s="70">
        <v>49.396996723200637</v>
      </c>
    </row>
    <row r="1083" spans="3:12" x14ac:dyDescent="0.25">
      <c r="C1083">
        <v>4</v>
      </c>
      <c r="D1083" t="s">
        <v>165</v>
      </c>
      <c r="E1083">
        <v>8</v>
      </c>
      <c r="F1083">
        <v>17</v>
      </c>
      <c r="G1083">
        <v>0.48</v>
      </c>
      <c r="H1083">
        <v>1.2E-2</v>
      </c>
      <c r="J1083" s="70">
        <v>5.0225875934424291</v>
      </c>
      <c r="K1083" s="70">
        <v>0.1064418117501106</v>
      </c>
      <c r="L1083" s="70">
        <v>47.186227957428677</v>
      </c>
    </row>
  </sheetData>
  <conditionalFormatting sqref="A3">
    <cfRule type="containsBlanks" dxfId="15" priority="43">
      <formula>LEN(TRIM(A3))=0</formula>
    </cfRule>
  </conditionalFormatting>
  <conditionalFormatting sqref="F75">
    <cfRule type="containsBlanks" dxfId="14" priority="42">
      <formula>LEN(TRIM(F75))=0</formula>
    </cfRule>
  </conditionalFormatting>
  <conditionalFormatting sqref="F100:F103">
    <cfRule type="containsBlanks" dxfId="13" priority="39">
      <formula>LEN(TRIM(F100))=0</formula>
    </cfRule>
  </conditionalFormatting>
  <conditionalFormatting sqref="G111">
    <cfRule type="containsBlanks" dxfId="12" priority="38">
      <formula>LEN(TRIM(G111))=0</formula>
    </cfRule>
  </conditionalFormatting>
  <conditionalFormatting sqref="H131">
    <cfRule type="containsBlanks" dxfId="11" priority="37">
      <formula>LEN(TRIM(H131))=0</formula>
    </cfRule>
  </conditionalFormatting>
  <conditionalFormatting sqref="E194">
    <cfRule type="containsBlanks" dxfId="10" priority="35">
      <formula>LEN(TRIM(E194))=0</formula>
    </cfRule>
  </conditionalFormatting>
  <conditionalFormatting sqref="E211">
    <cfRule type="containsBlanks" dxfId="9" priority="34">
      <formula>LEN(TRIM(E211))=0</formula>
    </cfRule>
  </conditionalFormatting>
  <conditionalFormatting sqref="G230">
    <cfRule type="containsBlanks" dxfId="8" priority="32">
      <formula>LEN(TRIM(G230))=0</formula>
    </cfRule>
  </conditionalFormatting>
  <conditionalFormatting sqref="H268">
    <cfRule type="containsBlanks" dxfId="7" priority="31">
      <formula>LEN(TRIM(H268))=0</formula>
    </cfRule>
  </conditionalFormatting>
  <conditionalFormatting sqref="H286">
    <cfRule type="containsBlanks" dxfId="6" priority="30">
      <formula>LEN(TRIM(H286))=0</formula>
    </cfRule>
  </conditionalFormatting>
  <conditionalFormatting sqref="H317">
    <cfRule type="containsBlanks" dxfId="5" priority="29">
      <formula>LEN(TRIM(H317))=0</formula>
    </cfRule>
  </conditionalFormatting>
  <conditionalFormatting sqref="G398">
    <cfRule type="containsBlanks" dxfId="4" priority="26">
      <formula>LEN(TRIM(G398))=0</formula>
    </cfRule>
  </conditionalFormatting>
  <pageMargins left="0.7" right="0.7" top="0.75" bottom="0.75" header="0.3" footer="0.3"/>
  <pageSetup paperSize="9" orientation="portrait"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data_set</vt:lpstr>
      <vt:lpstr>var_list</vt:lpstr>
      <vt:lpstr>twin_studies</vt:lpstr>
      <vt:lpstr>country_info</vt:lpstr>
      <vt:lpstr>wage_info</vt:lpstr>
      <vt:lpstr>study_list</vt:lpstr>
      <vt:lpstr>impact_factors</vt:lpstr>
      <vt:lpstr>Calculations</vt:lpstr>
      <vt:lpstr>legend</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2023-06-29T07:41:46Z</dcterms:modified>
</cp:coreProperties>
</file>